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stairsjl\Desktop\Website Updates\Family Law Practice Tips\"/>
    </mc:Choice>
  </mc:AlternateContent>
  <xr:revisionPtr revIDLastSave="0" documentId="8_{487CD1A7-7EB7-4921-BFE0-A49B5EDAA31F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Sheet 1" sheetId="5" r:id="rId1"/>
    <sheet name="Sheet 2" sheetId="6" r:id="rId2"/>
    <sheet name="Sheet 3" sheetId="4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41" i="6" l="1"/>
  <c r="B48" i="6"/>
  <c r="B47" i="6"/>
  <c r="B46" i="6"/>
  <c r="B45" i="6"/>
  <c r="B44" i="6"/>
  <c r="B42" i="6"/>
  <c r="H28" i="6"/>
  <c r="J28" i="6"/>
  <c r="L28" i="6"/>
  <c r="H29" i="6"/>
  <c r="J29" i="6"/>
  <c r="L29" i="6"/>
  <c r="H30" i="6"/>
  <c r="J30" i="6"/>
  <c r="L30" i="6"/>
  <c r="H31" i="6"/>
  <c r="J31" i="6"/>
  <c r="L31" i="6"/>
  <c r="L32" i="6"/>
  <c r="L20" i="6"/>
  <c r="B37" i="6"/>
  <c r="D37" i="6"/>
  <c r="E37" i="6"/>
  <c r="G6" i="6"/>
  <c r="H6" i="6"/>
  <c r="K6" i="6"/>
  <c r="L6" i="6"/>
  <c r="H7" i="6"/>
  <c r="J7" i="6"/>
  <c r="K7" i="6"/>
  <c r="L7" i="6"/>
  <c r="B39" i="6"/>
  <c r="D39" i="6"/>
  <c r="E39" i="6"/>
  <c r="G8" i="6"/>
  <c r="H8" i="6"/>
  <c r="K8" i="6"/>
  <c r="L8" i="6"/>
  <c r="B40" i="6"/>
  <c r="D40" i="6"/>
  <c r="E40" i="6"/>
  <c r="G9" i="6"/>
  <c r="H9" i="6"/>
  <c r="K9" i="6"/>
  <c r="L9" i="6"/>
  <c r="H10" i="6"/>
  <c r="K10" i="6"/>
  <c r="L10" i="6"/>
  <c r="H11" i="6"/>
  <c r="K11" i="6"/>
  <c r="L11" i="6"/>
  <c r="K14" i="6"/>
  <c r="L12" i="6"/>
  <c r="H13" i="6"/>
  <c r="K15" i="6"/>
  <c r="L13" i="6"/>
  <c r="K16" i="6"/>
  <c r="L14" i="6"/>
  <c r="H15" i="6"/>
  <c r="K17" i="6"/>
  <c r="L15" i="6"/>
  <c r="H16" i="6"/>
  <c r="K18" i="6"/>
  <c r="L16" i="6"/>
  <c r="H17" i="6"/>
  <c r="K19" i="6"/>
  <c r="L17" i="6"/>
  <c r="L18" i="6"/>
  <c r="L19" i="6"/>
  <c r="L21" i="6"/>
  <c r="A48" i="6"/>
  <c r="A47" i="6"/>
  <c r="A46" i="6"/>
  <c r="A45" i="6"/>
  <c r="A44" i="6"/>
  <c r="A43" i="6"/>
  <c r="A42" i="6"/>
  <c r="A41" i="6"/>
  <c r="A40" i="6"/>
  <c r="A39" i="6"/>
  <c r="A38" i="6"/>
  <c r="A37" i="6"/>
  <c r="F37" i="6"/>
  <c r="L37" i="6"/>
  <c r="B38" i="6"/>
  <c r="D38" i="6"/>
  <c r="E38" i="6"/>
  <c r="F38" i="6"/>
  <c r="L38" i="6"/>
  <c r="F39" i="6"/>
  <c r="L39" i="6"/>
  <c r="F40" i="6"/>
  <c r="L40" i="6"/>
  <c r="D41" i="6"/>
  <c r="E41" i="6"/>
  <c r="F41" i="6"/>
  <c r="L41" i="6"/>
  <c r="B43" i="6"/>
  <c r="D43" i="6"/>
  <c r="E43" i="6"/>
  <c r="D45" i="6"/>
  <c r="E45" i="6"/>
  <c r="D46" i="6"/>
  <c r="E46" i="6"/>
  <c r="D42" i="6"/>
  <c r="E42" i="6"/>
  <c r="D44" i="6"/>
  <c r="E44" i="6"/>
  <c r="D47" i="6"/>
  <c r="E47" i="6"/>
  <c r="D48" i="6"/>
  <c r="E48" i="6"/>
  <c r="D49" i="6"/>
  <c r="E49" i="6"/>
  <c r="D50" i="6"/>
  <c r="E50" i="6"/>
  <c r="D51" i="6"/>
  <c r="E51" i="6"/>
  <c r="L54" i="6"/>
  <c r="D54" i="6"/>
  <c r="F54" i="6"/>
  <c r="E54" i="6"/>
  <c r="L53" i="6"/>
  <c r="D53" i="6"/>
  <c r="F53" i="6"/>
  <c r="E53" i="6"/>
  <c r="L52" i="6"/>
  <c r="D52" i="6"/>
  <c r="F52" i="6"/>
  <c r="E52" i="6"/>
  <c r="L51" i="6"/>
  <c r="F51" i="6"/>
  <c r="L50" i="6"/>
  <c r="F50" i="6"/>
  <c r="L49" i="6"/>
  <c r="F49" i="6"/>
  <c r="L48" i="6"/>
  <c r="F48" i="6"/>
  <c r="L47" i="6"/>
  <c r="F47" i="6"/>
  <c r="L46" i="6"/>
  <c r="F46" i="6"/>
  <c r="L45" i="6"/>
  <c r="F45" i="6"/>
  <c r="L44" i="6"/>
  <c r="F44" i="6"/>
  <c r="L43" i="6"/>
  <c r="F43" i="6"/>
  <c r="L42" i="6"/>
  <c r="F42" i="6"/>
  <c r="B48" i="5"/>
  <c r="B49" i="5"/>
  <c r="B47" i="5"/>
  <c r="B46" i="5"/>
  <c r="B45" i="5"/>
  <c r="B44" i="5"/>
  <c r="B43" i="5"/>
  <c r="B42" i="5"/>
  <c r="L55" i="5"/>
  <c r="D55" i="5"/>
  <c r="G55" i="5"/>
  <c r="E55" i="5"/>
  <c r="L54" i="5"/>
  <c r="D54" i="5"/>
  <c r="G54" i="5"/>
  <c r="E54" i="5"/>
  <c r="L53" i="5"/>
  <c r="D53" i="5"/>
  <c r="G53" i="5"/>
  <c r="E53" i="5"/>
  <c r="L52" i="5"/>
  <c r="D52" i="5"/>
  <c r="G52" i="5"/>
  <c r="E52" i="5"/>
  <c r="L51" i="5"/>
  <c r="D51" i="5"/>
  <c r="G51" i="5"/>
  <c r="E51" i="5"/>
  <c r="L50" i="5"/>
  <c r="D50" i="5"/>
  <c r="G50" i="5"/>
  <c r="E50" i="5"/>
  <c r="L49" i="5"/>
  <c r="D49" i="5"/>
  <c r="G49" i="5"/>
  <c r="E49" i="5"/>
  <c r="L48" i="5"/>
  <c r="D48" i="5"/>
  <c r="G48" i="5"/>
  <c r="E48" i="5"/>
  <c r="L47" i="5"/>
  <c r="D47" i="5"/>
  <c r="G47" i="5"/>
  <c r="E47" i="5"/>
  <c r="L46" i="5"/>
  <c r="D46" i="5"/>
  <c r="G46" i="5"/>
  <c r="E46" i="5"/>
  <c r="L45" i="5"/>
  <c r="D45" i="5"/>
  <c r="G45" i="5"/>
  <c r="E45" i="5"/>
  <c r="L44" i="5"/>
  <c r="D44" i="5"/>
  <c r="G44" i="5"/>
  <c r="E44" i="5"/>
  <c r="L43" i="5"/>
  <c r="D43" i="5"/>
  <c r="G43" i="5"/>
  <c r="E43" i="5"/>
  <c r="L42" i="5"/>
  <c r="D42" i="5"/>
  <c r="G42" i="5"/>
  <c r="E42" i="5"/>
  <c r="L41" i="5"/>
  <c r="B41" i="5"/>
  <c r="D41" i="5"/>
  <c r="G41" i="5"/>
  <c r="E41" i="5"/>
  <c r="L40" i="5"/>
  <c r="I40" i="5"/>
  <c r="B40" i="5"/>
  <c r="D40" i="5"/>
  <c r="G40" i="5"/>
  <c r="E40" i="5"/>
  <c r="A40" i="5"/>
  <c r="L39" i="5"/>
  <c r="I39" i="5"/>
  <c r="B39" i="5"/>
  <c r="D39" i="5"/>
  <c r="G39" i="5"/>
  <c r="E39" i="5"/>
  <c r="A39" i="5"/>
  <c r="L38" i="5"/>
  <c r="I38" i="5"/>
  <c r="B38" i="5"/>
  <c r="D38" i="5"/>
  <c r="G38" i="5"/>
  <c r="E38" i="5"/>
  <c r="A38" i="5"/>
  <c r="L37" i="5"/>
  <c r="I37" i="5"/>
  <c r="B37" i="5"/>
  <c r="D37" i="5"/>
  <c r="G37" i="5"/>
  <c r="E37" i="5"/>
  <c r="A37" i="5"/>
  <c r="H25" i="5"/>
  <c r="K25" i="5"/>
  <c r="L25" i="5"/>
  <c r="H26" i="5"/>
  <c r="K26" i="5"/>
  <c r="L26" i="5"/>
  <c r="H27" i="5"/>
  <c r="K27" i="5"/>
  <c r="L27" i="5"/>
  <c r="H28" i="5"/>
  <c r="K28" i="5"/>
  <c r="L28" i="5"/>
  <c r="H29" i="5"/>
  <c r="K29" i="5"/>
  <c r="L29" i="5"/>
  <c r="H30" i="5"/>
  <c r="K30" i="5"/>
  <c r="L30" i="5"/>
  <c r="L31" i="5"/>
  <c r="L7" i="5"/>
  <c r="G8" i="5"/>
  <c r="H8" i="5"/>
  <c r="K8" i="5"/>
  <c r="L8" i="5"/>
  <c r="G9" i="5"/>
  <c r="H9" i="5"/>
  <c r="K9" i="5"/>
  <c r="L9" i="5"/>
  <c r="G10" i="5"/>
  <c r="H10" i="5"/>
  <c r="K10" i="5"/>
  <c r="L10" i="5"/>
  <c r="G11" i="5"/>
  <c r="H11" i="5"/>
  <c r="K11" i="5"/>
  <c r="L11" i="5"/>
  <c r="G12" i="5"/>
  <c r="H12" i="5"/>
  <c r="K12" i="5"/>
  <c r="L12" i="5"/>
  <c r="G13" i="5"/>
  <c r="H13" i="5"/>
  <c r="K13" i="5"/>
  <c r="L13" i="5"/>
  <c r="G14" i="5"/>
  <c r="H14" i="5"/>
  <c r="K14" i="5"/>
  <c r="L14" i="5"/>
  <c r="G15" i="5"/>
  <c r="H15" i="5"/>
  <c r="K15" i="5"/>
  <c r="L15" i="5"/>
  <c r="G16" i="5"/>
  <c r="H16" i="5"/>
  <c r="K16" i="5"/>
  <c r="L16" i="5"/>
  <c r="G17" i="5"/>
  <c r="H17" i="5"/>
  <c r="K17" i="5"/>
  <c r="L17" i="5"/>
  <c r="L18" i="5"/>
  <c r="L19" i="5"/>
  <c r="G7" i="5"/>
  <c r="H7" i="5"/>
  <c r="B37" i="4"/>
  <c r="D37" i="4"/>
  <c r="E37" i="4"/>
  <c r="G7" i="4"/>
  <c r="H7" i="4"/>
  <c r="K7" i="4"/>
  <c r="B43" i="4"/>
  <c r="B40" i="4"/>
  <c r="B39" i="4"/>
  <c r="B38" i="4"/>
  <c r="D38" i="4"/>
  <c r="E38" i="4"/>
  <c r="D39" i="4"/>
  <c r="E39" i="4"/>
  <c r="D40" i="4"/>
  <c r="E40" i="4"/>
  <c r="B41" i="4"/>
  <c r="D41" i="4"/>
  <c r="E41" i="4"/>
  <c r="G8" i="4"/>
  <c r="H8" i="4"/>
  <c r="K8" i="4"/>
  <c r="L8" i="4"/>
  <c r="B53" i="4"/>
  <c r="F38" i="4"/>
  <c r="F39" i="4"/>
  <c r="F40" i="4"/>
  <c r="F41" i="4"/>
  <c r="B42" i="4"/>
  <c r="D42" i="4"/>
  <c r="F42" i="4"/>
  <c r="D43" i="4"/>
  <c r="F43" i="4"/>
  <c r="B44" i="4"/>
  <c r="D44" i="4"/>
  <c r="F44" i="4"/>
  <c r="B45" i="4"/>
  <c r="D45" i="4"/>
  <c r="F45" i="4"/>
  <c r="B46" i="4"/>
  <c r="D46" i="4"/>
  <c r="F46" i="4"/>
  <c r="B47" i="4"/>
  <c r="D47" i="4"/>
  <c r="F47" i="4"/>
  <c r="B48" i="4"/>
  <c r="D48" i="4"/>
  <c r="F48" i="4"/>
  <c r="B49" i="4"/>
  <c r="D49" i="4"/>
  <c r="F49" i="4"/>
  <c r="B50" i="4"/>
  <c r="D50" i="4"/>
  <c r="F50" i="4"/>
  <c r="B51" i="4"/>
  <c r="D51" i="4"/>
  <c r="F51" i="4"/>
  <c r="B52" i="4"/>
  <c r="D52" i="4"/>
  <c r="F52" i="4"/>
  <c r="D53" i="4"/>
  <c r="F53" i="4"/>
  <c r="B54" i="4"/>
  <c r="D54" i="4"/>
  <c r="F54" i="4"/>
  <c r="B55" i="4"/>
  <c r="D55" i="4"/>
  <c r="F55" i="4"/>
  <c r="F37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G9" i="4"/>
  <c r="G10" i="4"/>
  <c r="G11" i="4"/>
  <c r="G12" i="4"/>
  <c r="G13" i="4"/>
  <c r="G14" i="4"/>
  <c r="G15" i="4"/>
  <c r="G16" i="4"/>
  <c r="G17" i="4"/>
  <c r="H26" i="4"/>
  <c r="L26" i="4"/>
  <c r="H27" i="4"/>
  <c r="L27" i="4"/>
  <c r="H28" i="4"/>
  <c r="L28" i="4"/>
  <c r="H29" i="4"/>
  <c r="L29" i="4"/>
  <c r="H30" i="4"/>
  <c r="L30" i="4"/>
  <c r="H25" i="4"/>
  <c r="L25" i="4"/>
  <c r="K26" i="4"/>
  <c r="K27" i="4"/>
  <c r="K28" i="4"/>
  <c r="K29" i="4"/>
  <c r="K30" i="4"/>
  <c r="K25" i="4"/>
  <c r="L31" i="4"/>
  <c r="L18" i="4"/>
  <c r="L55" i="4"/>
  <c r="L37" i="4"/>
  <c r="L7" i="4"/>
  <c r="H9" i="4"/>
  <c r="K9" i="4"/>
  <c r="L9" i="4"/>
  <c r="H10" i="4"/>
  <c r="K10" i="4"/>
  <c r="L10" i="4"/>
  <c r="H11" i="4"/>
  <c r="K11" i="4"/>
  <c r="L11" i="4"/>
  <c r="H12" i="4"/>
  <c r="K12" i="4"/>
  <c r="L12" i="4"/>
  <c r="H13" i="4"/>
  <c r="K13" i="4"/>
  <c r="L13" i="4"/>
  <c r="H14" i="4"/>
  <c r="K14" i="4"/>
  <c r="L14" i="4"/>
  <c r="H15" i="4"/>
  <c r="K15" i="4"/>
  <c r="L15" i="4"/>
  <c r="H16" i="4"/>
  <c r="K16" i="4"/>
  <c r="L16" i="4"/>
  <c r="L17" i="4"/>
  <c r="L19" i="4"/>
  <c r="H17" i="4"/>
  <c r="L54" i="4"/>
  <c r="L53" i="4"/>
  <c r="L52" i="4"/>
  <c r="L51" i="4"/>
  <c r="L50" i="4"/>
  <c r="L49" i="4"/>
  <c r="L48" i="4"/>
  <c r="L47" i="4"/>
  <c r="L46" i="4"/>
  <c r="L45" i="4"/>
  <c r="L44" i="4"/>
  <c r="L43" i="4"/>
  <c r="L42" i="4"/>
  <c r="L41" i="4"/>
  <c r="L40" i="4"/>
  <c r="L39" i="4"/>
  <c r="L38" i="4"/>
</calcChain>
</file>

<file path=xl/sharedStrings.xml><?xml version="1.0" encoding="utf-8"?>
<sst xmlns="http://schemas.openxmlformats.org/spreadsheetml/2006/main" count="278" uniqueCount="103">
  <si>
    <t>Presented on behalf of:</t>
  </si>
  <si>
    <t xml:space="preserve"> Event</t>
  </si>
  <si>
    <t xml:space="preserve"> Date</t>
  </si>
  <si>
    <t xml:space="preserve"> </t>
  </si>
  <si>
    <t xml:space="preserve"> Income</t>
  </si>
  <si>
    <t xml:space="preserve"> Payor</t>
  </si>
  <si>
    <t xml:space="preserve"> # of</t>
  </si>
  <si>
    <t>Ch.</t>
  </si>
  <si>
    <t xml:space="preserve"> Table</t>
  </si>
  <si>
    <t xml:space="preserve"> Per month</t>
  </si>
  <si>
    <t xml:space="preserve"> Sec. 7</t>
  </si>
  <si>
    <t>Amt. Due</t>
  </si>
  <si>
    <t xml:space="preserve"> Total</t>
  </si>
  <si>
    <t>Months</t>
  </si>
  <si>
    <t xml:space="preserve"> Amount</t>
  </si>
  <si>
    <t xml:space="preserve"> Difference</t>
  </si>
  <si>
    <t>Payor</t>
  </si>
  <si>
    <t>Table</t>
  </si>
  <si>
    <t xml:space="preserve"> per month</t>
  </si>
  <si>
    <t xml:space="preserve"> Total Credits to  Payor</t>
  </si>
  <si>
    <t xml:space="preserve"> Total Credits to Payor (below)</t>
  </si>
  <si>
    <t>Paid</t>
  </si>
  <si>
    <t>Due</t>
  </si>
  <si>
    <t>Existing Court Order for Child Support</t>
  </si>
  <si>
    <t>Aug 1/13</t>
  </si>
  <si>
    <t>Aug 15/13</t>
  </si>
  <si>
    <t>Re-Employed</t>
  </si>
  <si>
    <t>Feb1/14</t>
  </si>
  <si>
    <t>May1/14</t>
  </si>
  <si>
    <t xml:space="preserve">Paid </t>
  </si>
  <si>
    <t>Johnnie lives with Dad</t>
  </si>
  <si>
    <t xml:space="preserve">Dad has Income Raise </t>
  </si>
  <si>
    <t>Aug 1/14</t>
  </si>
  <si>
    <t>Suzzie lives with Dad</t>
  </si>
  <si>
    <t>Jan1/15</t>
  </si>
  <si>
    <t>Jan 1/15</t>
  </si>
  <si>
    <t xml:space="preserve">Johnnie lives with Mom </t>
  </si>
  <si>
    <t>Mar. 1/15</t>
  </si>
  <si>
    <t>Apr1/15</t>
  </si>
  <si>
    <t>Sept1/15</t>
  </si>
  <si>
    <t>Johnnie Lives at Girlfriend's Parents</t>
  </si>
  <si>
    <t>Johnnie Starts at Univ of Toronto</t>
  </si>
  <si>
    <t xml:space="preserve">Dad has an Income Raise </t>
  </si>
  <si>
    <t>Oct 1/15</t>
  </si>
  <si>
    <t>Nov 1/15</t>
  </si>
  <si>
    <t>Mar 1/15</t>
  </si>
  <si>
    <t>Income</t>
  </si>
  <si>
    <t>Combined</t>
  </si>
  <si>
    <t xml:space="preserve">Income </t>
  </si>
  <si>
    <t>Amount</t>
  </si>
  <si>
    <t xml:space="preserve">Commencement of Employment Ins. </t>
  </si>
  <si>
    <t xml:space="preserve"># 0f </t>
  </si>
  <si>
    <t>Table Amt</t>
  </si>
  <si>
    <t>As of: Dec 31/2015</t>
  </si>
  <si>
    <t>As of:  December 31/15</t>
  </si>
  <si>
    <t>Per Month</t>
  </si>
  <si>
    <t>May I/13</t>
  </si>
  <si>
    <t>Dad becomes unemployed</t>
  </si>
  <si>
    <t>Mom owes Support for Johnnie</t>
  </si>
  <si>
    <t>Mom owes Support for both Children</t>
  </si>
  <si>
    <t>Mom owes Support for Suzzie, only</t>
  </si>
  <si>
    <t>Set-Off Data:</t>
  </si>
  <si>
    <t>Sec. 7 Sharing:</t>
  </si>
  <si>
    <t>Event &amp; Date</t>
  </si>
  <si>
    <t>% Share</t>
  </si>
  <si>
    <t>Recipient</t>
  </si>
  <si>
    <t>Per month</t>
  </si>
  <si>
    <t>Sec. 7</t>
  </si>
  <si>
    <t xml:space="preserve">Sec. 7 </t>
  </si>
  <si>
    <t>Payor's</t>
  </si>
  <si>
    <t>Per mo.</t>
  </si>
  <si>
    <t xml:space="preserve"># of </t>
  </si>
  <si>
    <t>months</t>
  </si>
  <si>
    <t>Note: Do not attempt to insert data in grey areas.</t>
  </si>
  <si>
    <t>Presented on behalf of: John Doe</t>
  </si>
  <si>
    <t>*Note: Insert set off amount in "Table Amt. Due" in the above first Chart</t>
  </si>
  <si>
    <t>Section 3:</t>
  </si>
  <si>
    <t>Patyor's</t>
  </si>
  <si>
    <t>Recipient's</t>
  </si>
  <si>
    <t>*To obtain a value here, complete Section 3 for each "event" listed in Section 1.</t>
  </si>
  <si>
    <t>Section 1:</t>
  </si>
  <si>
    <t xml:space="preserve"> Share</t>
  </si>
  <si>
    <t>Owed</t>
  </si>
  <si>
    <t>Net of Tax</t>
  </si>
  <si>
    <t>Payor loses his Job</t>
  </si>
  <si>
    <t>Payor is Re-Employed</t>
  </si>
  <si>
    <t xml:space="preserve"> Status of Child Support  </t>
  </si>
  <si>
    <t>As of :</t>
  </si>
  <si>
    <r>
      <t xml:space="preserve"> Status of Child Support (Overpaid/</t>
    </r>
    <r>
      <rPr>
        <b/>
        <sz val="16"/>
        <color rgb="FFFF0000"/>
        <rFont val="Calibri"/>
        <family val="2"/>
        <scheme val="minor"/>
      </rPr>
      <t>Underpaid</t>
    </r>
    <r>
      <rPr>
        <b/>
        <sz val="16"/>
        <color theme="1"/>
        <rFont val="Calibri"/>
        <family val="2"/>
        <scheme val="minor"/>
      </rPr>
      <t>)</t>
    </r>
  </si>
  <si>
    <r>
      <t>Set off</t>
    </r>
    <r>
      <rPr>
        <b/>
        <sz val="16"/>
        <color rgb="FFFF0000"/>
        <rFont val="Calibri"/>
        <family val="2"/>
        <scheme val="minor"/>
      </rPr>
      <t xml:space="preserve"> *</t>
    </r>
  </si>
  <si>
    <r>
      <t xml:space="preserve"> Credits to  Payor: </t>
    </r>
    <r>
      <rPr>
        <b/>
        <sz val="16"/>
        <color rgb="FFFF0000"/>
        <rFont val="Calibri"/>
        <family val="2"/>
        <scheme val="minor"/>
      </rPr>
      <t xml:space="preserve"> Section 2</t>
    </r>
  </si>
  <si>
    <t xml:space="preserve"> (Assumes that Mom paid her share of Johnnie's University costs)</t>
  </si>
  <si>
    <t xml:space="preserve">Payor's </t>
  </si>
  <si>
    <t xml:space="preserve"> Per Month</t>
  </si>
  <si>
    <r>
      <t xml:space="preserve"> Credits to  Payor:</t>
    </r>
    <r>
      <rPr>
        <b/>
        <sz val="16"/>
        <color rgb="FFFF0000"/>
        <rFont val="Calibri"/>
        <family val="2"/>
        <scheme val="minor"/>
      </rPr>
      <t xml:space="preserve"> Section 2</t>
    </r>
  </si>
  <si>
    <r>
      <rPr>
        <b/>
        <sz val="16"/>
        <rFont val="Calibri"/>
        <family val="2"/>
        <scheme val="minor"/>
      </rPr>
      <t>Amount</t>
    </r>
    <r>
      <rPr>
        <b/>
        <sz val="16"/>
        <color rgb="FFFF0000"/>
        <rFont val="Calibri"/>
        <family val="2"/>
        <scheme val="minor"/>
      </rPr>
      <t>*</t>
    </r>
  </si>
  <si>
    <t>Children</t>
  </si>
  <si>
    <t>Net Amount</t>
  </si>
  <si>
    <t>Combine</t>
  </si>
  <si>
    <r>
      <t xml:space="preserve"> Credits to  Payor: </t>
    </r>
    <r>
      <rPr>
        <b/>
        <sz val="16"/>
        <color rgb="FFFF0000"/>
        <rFont val="Calibri"/>
        <family val="2"/>
        <scheme val="minor"/>
      </rPr>
      <t>Section 2</t>
    </r>
  </si>
  <si>
    <r>
      <t xml:space="preserve"> Amount</t>
    </r>
    <r>
      <rPr>
        <b/>
        <sz val="16"/>
        <color rgb="FFFF0000"/>
        <rFont val="Calibri"/>
        <family val="2"/>
        <scheme val="minor"/>
      </rPr>
      <t>*</t>
    </r>
  </si>
  <si>
    <t>Amount Due</t>
  </si>
  <si>
    <r>
      <t xml:space="preserve">Suzzie lives with Mom </t>
    </r>
    <r>
      <rPr>
        <b/>
        <sz val="14"/>
        <color rgb="FFFF0000"/>
        <rFont val="Calibri"/>
        <family val="2"/>
        <scheme val="minor"/>
      </rPr>
      <t>(there is no Table Amount for Johnnie)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</si>
</sst>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;[Red]\(#,##0\)"/>
    <numFmt numFmtId="165" formatCode="#,##0.0;[Red]\(#,##0.0\)"/>
    <numFmt numFmtId="166" formatCode="#,##0.00;[Red]\(#,##0.00\)"/>
    <numFmt numFmtId="167" formatCode="m/d/yy;@"/>
  </numFmts>
  <fonts count="1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6"/>
      <name val="Calibri"/>
      <family val="2"/>
      <scheme val="minor"/>
    </font>
    <font>
      <sz val="16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71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159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center"/>
    </xf>
    <xf numFmtId="164" fontId="0" fillId="0" borderId="0" xfId="0" applyNumberFormat="1"/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8" fillId="0" borderId="0" xfId="0" applyFont="1"/>
    <xf numFmtId="0" fontId="9" fillId="3" borderId="3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8" fillId="3" borderId="5" xfId="0" applyFont="1" applyFill="1" applyBorder="1" applyAlignment="1">
      <alignment horizontal="center"/>
    </xf>
    <xf numFmtId="0" fontId="8" fillId="3" borderId="6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8" fillId="3" borderId="11" xfId="0" applyFont="1" applyFill="1" applyBorder="1" applyAlignment="1">
      <alignment horizontal="center"/>
    </xf>
    <xf numFmtId="0" fontId="8" fillId="3" borderId="13" xfId="0" applyFont="1" applyFill="1" applyBorder="1" applyAlignment="1">
      <alignment horizontal="center"/>
    </xf>
    <xf numFmtId="0" fontId="2" fillId="0" borderId="6" xfId="0" applyFont="1" applyBorder="1"/>
    <xf numFmtId="0" fontId="2" fillId="0" borderId="1" xfId="0" applyFont="1" applyBorder="1"/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64" fontId="2" fillId="3" borderId="1" xfId="0" applyNumberFormat="1" applyFont="1" applyFill="1" applyBorder="1"/>
    <xf numFmtId="166" fontId="2" fillId="0" borderId="1" xfId="0" applyNumberFormat="1" applyFont="1" applyBorder="1" applyAlignment="1">
      <alignment horizontal="center" vertical="center"/>
    </xf>
    <xf numFmtId="166" fontId="2" fillId="3" borderId="1" xfId="0" applyNumberFormat="1" applyFont="1" applyFill="1" applyBorder="1"/>
    <xf numFmtId="166" fontId="2" fillId="3" borderId="7" xfId="0" applyNumberFormat="1" applyFont="1" applyFill="1" applyBorder="1"/>
    <xf numFmtId="164" fontId="2" fillId="0" borderId="1" xfId="0" applyNumberFormat="1" applyFont="1" applyBorder="1"/>
    <xf numFmtId="0" fontId="11" fillId="0" borderId="6" xfId="0" applyFont="1" applyBorder="1"/>
    <xf numFmtId="0" fontId="8" fillId="0" borderId="8" xfId="0" applyFont="1" applyBorder="1" applyAlignment="1">
      <alignment horizontal="left"/>
    </xf>
    <xf numFmtId="0" fontId="2" fillId="2" borderId="9" xfId="0" applyFont="1" applyFill="1" applyBorder="1"/>
    <xf numFmtId="164" fontId="2" fillId="2" borderId="9" xfId="0" applyNumberFormat="1" applyFont="1" applyFill="1" applyBorder="1"/>
    <xf numFmtId="0" fontId="8" fillId="3" borderId="2" xfId="0" applyFont="1" applyFill="1" applyBorder="1"/>
    <xf numFmtId="0" fontId="8" fillId="3" borderId="3" xfId="0" applyFont="1" applyFill="1" applyBorder="1" applyAlignment="1">
      <alignment horizontal="center"/>
    </xf>
    <xf numFmtId="164" fontId="2" fillId="3" borderId="1" xfId="0" applyNumberFormat="1" applyFont="1" applyFill="1" applyBorder="1" applyAlignment="1">
      <alignment horizontal="center"/>
    </xf>
    <xf numFmtId="164" fontId="2" fillId="3" borderId="7" xfId="0" applyNumberFormat="1" applyFont="1" applyFill="1" applyBorder="1" applyAlignment="1">
      <alignment horizontal="center"/>
    </xf>
    <xf numFmtId="0" fontId="8" fillId="0" borderId="8" xfId="0" applyFont="1" applyBorder="1"/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3" applyNumberFormat="1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vertical="center"/>
    </xf>
    <xf numFmtId="0" fontId="8" fillId="4" borderId="15" xfId="0" applyFont="1" applyFill="1" applyBorder="1" applyAlignment="1">
      <alignment vertical="center"/>
    </xf>
    <xf numFmtId="0" fontId="8" fillId="4" borderId="18" xfId="0" applyFont="1" applyFill="1" applyBorder="1" applyAlignment="1">
      <alignment vertical="center"/>
    </xf>
    <xf numFmtId="0" fontId="8" fillId="4" borderId="19" xfId="0" applyFont="1" applyFill="1" applyBorder="1" applyAlignment="1">
      <alignment vertical="center"/>
    </xf>
    <xf numFmtId="0" fontId="8" fillId="4" borderId="20" xfId="0" applyFont="1" applyFill="1" applyBorder="1" applyAlignment="1">
      <alignment vertical="center"/>
    </xf>
    <xf numFmtId="0" fontId="8" fillId="4" borderId="21" xfId="0" applyFont="1" applyFill="1" applyBorder="1" applyAlignment="1">
      <alignment vertical="center"/>
    </xf>
    <xf numFmtId="0" fontId="2" fillId="4" borderId="3" xfId="0" applyFont="1" applyFill="1" applyBorder="1" applyAlignment="1">
      <alignment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vertical="center"/>
    </xf>
    <xf numFmtId="0" fontId="2" fillId="4" borderId="7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3" fontId="2" fillId="3" borderId="7" xfId="0" applyNumberFormat="1" applyFont="1" applyFill="1" applyBorder="1" applyAlignment="1">
      <alignment horizontal="center" vertical="center"/>
    </xf>
    <xf numFmtId="3" fontId="2" fillId="0" borderId="6" xfId="0" applyNumberFormat="1" applyFont="1" applyBorder="1" applyAlignment="1">
      <alignment horizontal="center" vertical="center"/>
    </xf>
    <xf numFmtId="3" fontId="8" fillId="3" borderId="1" xfId="0" applyNumberFormat="1" applyFont="1" applyFill="1" applyBorder="1" applyAlignment="1">
      <alignment horizontal="center" vertical="center"/>
    </xf>
    <xf numFmtId="9" fontId="8" fillId="3" borderId="1" xfId="3" applyFont="1" applyFill="1" applyBorder="1" applyAlignment="1">
      <alignment horizontal="center" vertical="center"/>
    </xf>
    <xf numFmtId="9" fontId="8" fillId="3" borderId="7" xfId="3" applyFont="1" applyFill="1" applyBorder="1" applyAlignment="1">
      <alignment horizontal="center" vertical="center"/>
    </xf>
    <xf numFmtId="9" fontId="8" fillId="0" borderId="7" xfId="3" applyFont="1" applyFill="1" applyBorder="1" applyAlignment="1">
      <alignment horizontal="center" vertical="center"/>
    </xf>
    <xf numFmtId="164" fontId="2" fillId="0" borderId="6" xfId="3" applyNumberFormat="1" applyFont="1" applyFill="1" applyBorder="1" applyAlignment="1">
      <alignment horizontal="center" vertical="center"/>
    </xf>
    <xf numFmtId="164" fontId="8" fillId="3" borderId="7" xfId="0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1" fontId="2" fillId="0" borderId="6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3" fontId="2" fillId="3" borderId="10" xfId="0" applyNumberFormat="1" applyFont="1" applyFill="1" applyBorder="1" applyAlignment="1">
      <alignment horizontal="center" vertical="center"/>
    </xf>
    <xf numFmtId="3" fontId="8" fillId="3" borderId="9" xfId="0" applyNumberFormat="1" applyFont="1" applyFill="1" applyBorder="1" applyAlignment="1">
      <alignment horizontal="center" vertical="center"/>
    </xf>
    <xf numFmtId="9" fontId="8" fillId="0" borderId="10" xfId="3" applyFont="1" applyFill="1" applyBorder="1" applyAlignment="1">
      <alignment horizontal="center" vertical="center"/>
    </xf>
    <xf numFmtId="164" fontId="2" fillId="0" borderId="8" xfId="3" applyNumberFormat="1" applyFont="1" applyFill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11" fillId="0" borderId="0" xfId="0" applyFont="1" applyAlignment="1">
      <alignment vertical="center"/>
    </xf>
    <xf numFmtId="44" fontId="8" fillId="0" borderId="0" xfId="0" applyNumberFormat="1" applyFont="1" applyAlignment="1">
      <alignment vertical="center"/>
    </xf>
    <xf numFmtId="0" fontId="2" fillId="0" borderId="6" xfId="0" applyFont="1" applyBorder="1" applyAlignment="1">
      <alignment horizontal="left" vertical="center"/>
    </xf>
    <xf numFmtId="164" fontId="2" fillId="0" borderId="26" xfId="0" applyNumberFormat="1" applyFont="1" applyBorder="1" applyAlignment="1">
      <alignment horizontal="center" vertical="center"/>
    </xf>
    <xf numFmtId="165" fontId="2" fillId="0" borderId="26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left" vertical="center"/>
    </xf>
    <xf numFmtId="164" fontId="2" fillId="0" borderId="9" xfId="0" applyNumberFormat="1" applyFont="1" applyBorder="1" applyAlignment="1">
      <alignment horizontal="center" vertical="center"/>
    </xf>
    <xf numFmtId="164" fontId="2" fillId="0" borderId="27" xfId="0" applyNumberFormat="1" applyFont="1" applyBorder="1" applyAlignment="1">
      <alignment horizontal="center" vertical="center"/>
    </xf>
    <xf numFmtId="166" fontId="2" fillId="0" borderId="9" xfId="0" applyNumberFormat="1" applyFont="1" applyBorder="1" applyAlignment="1">
      <alignment horizontal="center" vertical="center"/>
    </xf>
    <xf numFmtId="0" fontId="8" fillId="3" borderId="2" xfId="0" applyFont="1" applyFill="1" applyBorder="1" applyAlignment="1">
      <alignment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vertical="center"/>
    </xf>
    <xf numFmtId="164" fontId="2" fillId="0" borderId="7" xfId="0" applyNumberFormat="1" applyFont="1" applyBorder="1" applyAlignment="1">
      <alignment horizontal="center" vertical="center"/>
    </xf>
    <xf numFmtId="0" fontId="8" fillId="0" borderId="8" xfId="0" applyFont="1" applyBorder="1" applyAlignment="1">
      <alignment vertical="center"/>
    </xf>
    <xf numFmtId="0" fontId="2" fillId="3" borderId="9" xfId="0" applyFont="1" applyFill="1" applyBorder="1" applyAlignment="1">
      <alignment vertical="center"/>
    </xf>
    <xf numFmtId="164" fontId="2" fillId="3" borderId="9" xfId="0" applyNumberFormat="1" applyFont="1" applyFill="1" applyBorder="1" applyAlignment="1">
      <alignment vertical="center"/>
    </xf>
    <xf numFmtId="3" fontId="8" fillId="0" borderId="1" xfId="0" applyNumberFormat="1" applyFont="1" applyBorder="1" applyAlignment="1">
      <alignment horizontal="center" vertical="center"/>
    </xf>
    <xf numFmtId="9" fontId="8" fillId="0" borderId="1" xfId="3" applyFont="1" applyFill="1" applyBorder="1" applyAlignment="1">
      <alignment horizontal="center" vertical="center"/>
    </xf>
    <xf numFmtId="164" fontId="2" fillId="3" borderId="6" xfId="3" applyNumberFormat="1" applyFont="1" applyFill="1" applyBorder="1" applyAlignment="1">
      <alignment horizontal="center" vertical="center"/>
    </xf>
    <xf numFmtId="164" fontId="8" fillId="0" borderId="7" xfId="0" applyNumberFormat="1" applyFont="1" applyBorder="1" applyAlignment="1">
      <alignment horizontal="center" vertical="center"/>
    </xf>
    <xf numFmtId="164" fontId="2" fillId="3" borderId="7" xfId="0" applyNumberFormat="1" applyFont="1" applyFill="1" applyBorder="1" applyAlignment="1">
      <alignment horizontal="center" vertical="center"/>
    </xf>
    <xf numFmtId="164" fontId="2" fillId="3" borderId="7" xfId="70" applyNumberFormat="1" applyFont="1" applyFill="1" applyBorder="1" applyAlignment="1">
      <alignment horizontal="center" vertical="center"/>
    </xf>
    <xf numFmtId="164" fontId="8" fillId="3" borderId="10" xfId="0" applyNumberFormat="1" applyFont="1" applyFill="1" applyBorder="1" applyAlignment="1">
      <alignment horizontal="center" vertical="center"/>
    </xf>
    <xf numFmtId="3" fontId="8" fillId="0" borderId="9" xfId="0" applyNumberFormat="1" applyFont="1" applyBorder="1" applyAlignment="1">
      <alignment horizontal="center" vertical="center"/>
    </xf>
    <xf numFmtId="9" fontId="8" fillId="0" borderId="9" xfId="3" applyFont="1" applyFill="1" applyBorder="1" applyAlignment="1">
      <alignment horizontal="center" vertical="center"/>
    </xf>
    <xf numFmtId="164" fontId="2" fillId="3" borderId="8" xfId="3" applyNumberFormat="1" applyFont="1" applyFill="1" applyBorder="1" applyAlignment="1">
      <alignment horizontal="center" vertical="center"/>
    </xf>
    <xf numFmtId="164" fontId="8" fillId="0" borderId="10" xfId="0" applyNumberFormat="1" applyFont="1" applyBorder="1" applyAlignment="1">
      <alignment horizontal="center" vertical="center"/>
    </xf>
    <xf numFmtId="0" fontId="11" fillId="0" borderId="0" xfId="0" applyFont="1"/>
    <xf numFmtId="0" fontId="2" fillId="0" borderId="6" xfId="0" applyFont="1" applyBorder="1" applyAlignment="1">
      <alignment horizontal="left"/>
    </xf>
    <xf numFmtId="164" fontId="2" fillId="5" borderId="1" xfId="0" applyNumberFormat="1" applyFont="1" applyFill="1" applyBorder="1" applyAlignment="1">
      <alignment horizontal="center"/>
    </xf>
    <xf numFmtId="166" fontId="2" fillId="0" borderId="1" xfId="0" applyNumberFormat="1" applyFont="1" applyBorder="1" applyAlignment="1">
      <alignment horizontal="center"/>
    </xf>
    <xf numFmtId="166" fontId="2" fillId="0" borderId="7" xfId="0" applyNumberFormat="1" applyFont="1" applyBorder="1" applyAlignment="1">
      <alignment horizontal="center"/>
    </xf>
    <xf numFmtId="0" fontId="2" fillId="3" borderId="1" xfId="0" applyFont="1" applyFill="1" applyBorder="1"/>
    <xf numFmtId="164" fontId="2" fillId="5" borderId="1" xfId="0" applyNumberFormat="1" applyFont="1" applyFill="1" applyBorder="1"/>
    <xf numFmtId="166" fontId="2" fillId="0" borderId="10" xfId="0" applyNumberFormat="1" applyFont="1" applyBorder="1" applyAlignment="1">
      <alignment horizontal="center"/>
    </xf>
    <xf numFmtId="164" fontId="2" fillId="0" borderId="0" xfId="0" applyNumberFormat="1" applyFont="1"/>
    <xf numFmtId="164" fontId="2" fillId="0" borderId="0" xfId="0" applyNumberFormat="1" applyFont="1" applyAlignment="1">
      <alignment horizontal="center"/>
    </xf>
    <xf numFmtId="164" fontId="2" fillId="2" borderId="9" xfId="0" applyNumberFormat="1" applyFont="1" applyFill="1" applyBorder="1" applyAlignment="1">
      <alignment horizontal="center"/>
    </xf>
    <xf numFmtId="164" fontId="2" fillId="0" borderId="10" xfId="0" applyNumberFormat="1" applyFont="1" applyBorder="1" applyAlignment="1">
      <alignment horizontal="center" vertical="center"/>
    </xf>
    <xf numFmtId="15" fontId="2" fillId="0" borderId="1" xfId="0" applyNumberFormat="1" applyFont="1" applyBorder="1"/>
    <xf numFmtId="0" fontId="8" fillId="0" borderId="28" xfId="0" applyFont="1" applyBorder="1" applyAlignment="1">
      <alignment horizontal="left"/>
    </xf>
    <xf numFmtId="166" fontId="2" fillId="0" borderId="0" xfId="0" applyNumberFormat="1" applyFont="1"/>
    <xf numFmtId="167" fontId="2" fillId="0" borderId="1" xfId="0" applyNumberFormat="1" applyFont="1" applyBorder="1" applyAlignment="1">
      <alignment horizontal="left" vertical="center"/>
    </xf>
    <xf numFmtId="0" fontId="11" fillId="3" borderId="3" xfId="0" applyFont="1" applyFill="1" applyBorder="1" applyAlignment="1">
      <alignment horizontal="left"/>
    </xf>
    <xf numFmtId="0" fontId="9" fillId="3" borderId="3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8" fillId="3" borderId="22" xfId="0" applyFont="1" applyFill="1" applyBorder="1" applyAlignment="1">
      <alignment horizontal="center" vertical="center"/>
    </xf>
    <xf numFmtId="0" fontId="8" fillId="3" borderId="24" xfId="0" applyFont="1" applyFill="1" applyBorder="1" applyAlignment="1">
      <alignment horizontal="center" vertical="center"/>
    </xf>
    <xf numFmtId="0" fontId="8" fillId="3" borderId="26" xfId="0" applyFont="1" applyFill="1" applyBorder="1" applyAlignment="1">
      <alignment horizontal="center" vertical="center"/>
    </xf>
    <xf numFmtId="164" fontId="2" fillId="3" borderId="24" xfId="0" applyNumberFormat="1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164" fontId="2" fillId="3" borderId="25" xfId="0" applyNumberFormat="1" applyFont="1" applyFill="1" applyBorder="1" applyAlignment="1">
      <alignment horizontal="center" vertical="center"/>
    </xf>
    <xf numFmtId="164" fontId="2" fillId="3" borderId="9" xfId="0" applyNumberFormat="1" applyFont="1" applyFill="1" applyBorder="1" applyAlignment="1">
      <alignment horizontal="center" vertical="center"/>
    </xf>
    <xf numFmtId="166" fontId="2" fillId="3" borderId="1" xfId="0" applyNumberFormat="1" applyFont="1" applyFill="1" applyBorder="1" applyAlignment="1">
      <alignment horizontal="center" vertical="center"/>
    </xf>
    <xf numFmtId="166" fontId="2" fillId="3" borderId="7" xfId="0" applyNumberFormat="1" applyFont="1" applyFill="1" applyBorder="1" applyAlignment="1">
      <alignment horizontal="center" vertical="center"/>
    </xf>
    <xf numFmtId="166" fontId="2" fillId="3" borderId="9" xfId="0" applyNumberFormat="1" applyFont="1" applyFill="1" applyBorder="1" applyAlignment="1">
      <alignment horizontal="center" vertical="center"/>
    </xf>
    <xf numFmtId="166" fontId="2" fillId="3" borderId="10" xfId="0" applyNumberFormat="1" applyFont="1" applyFill="1" applyBorder="1" applyAlignment="1">
      <alignment horizontal="center" vertical="center"/>
    </xf>
    <xf numFmtId="0" fontId="2" fillId="3" borderId="9" xfId="0" applyFont="1" applyFill="1" applyBorder="1"/>
    <xf numFmtId="164" fontId="2" fillId="3" borderId="9" xfId="0" applyNumberFormat="1" applyFont="1" applyFill="1" applyBorder="1"/>
    <xf numFmtId="166" fontId="2" fillId="3" borderId="9" xfId="0" applyNumberFormat="1" applyFont="1" applyFill="1" applyBorder="1"/>
    <xf numFmtId="166" fontId="2" fillId="3" borderId="10" xfId="0" applyNumberFormat="1" applyFont="1" applyFill="1" applyBorder="1"/>
    <xf numFmtId="164" fontId="2" fillId="3" borderId="10" xfId="0" applyNumberFormat="1" applyFont="1" applyFill="1" applyBorder="1" applyAlignment="1">
      <alignment horizontal="center"/>
    </xf>
    <xf numFmtId="0" fontId="8" fillId="0" borderId="8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8" fillId="4" borderId="3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164" fontId="2" fillId="3" borderId="10" xfId="0" applyNumberFormat="1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vertical="center"/>
    </xf>
    <xf numFmtId="0" fontId="8" fillId="3" borderId="15" xfId="0" applyFont="1" applyFill="1" applyBorder="1" applyAlignment="1">
      <alignment vertical="center"/>
    </xf>
    <xf numFmtId="0" fontId="8" fillId="3" borderId="18" xfId="0" applyFont="1" applyFill="1" applyBorder="1" applyAlignment="1">
      <alignment vertical="center"/>
    </xf>
    <xf numFmtId="0" fontId="8" fillId="3" borderId="16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vertical="center"/>
    </xf>
    <xf numFmtId="0" fontId="8" fillId="3" borderId="19" xfId="0" applyFont="1" applyFill="1" applyBorder="1" applyAlignment="1">
      <alignment vertical="center"/>
    </xf>
    <xf numFmtId="0" fontId="8" fillId="3" borderId="20" xfId="0" applyFont="1" applyFill="1" applyBorder="1" applyAlignment="1">
      <alignment vertical="center"/>
    </xf>
    <xf numFmtId="0" fontId="8" fillId="3" borderId="21" xfId="0" applyFont="1" applyFill="1" applyBorder="1" applyAlignment="1">
      <alignment vertical="center"/>
    </xf>
    <xf numFmtId="0" fontId="9" fillId="3" borderId="3" xfId="0" applyFont="1" applyFill="1" applyBorder="1" applyAlignment="1">
      <alignment vertical="center"/>
    </xf>
    <xf numFmtId="0" fontId="8" fillId="3" borderId="23" xfId="0" applyFont="1" applyFill="1" applyBorder="1" applyAlignment="1">
      <alignment horizontal="center" vertical="center"/>
    </xf>
  </cellXfs>
  <cellStyles count="71">
    <cellStyle name="Comma" xfId="70" builtinId="3"/>
    <cellStyle name="Followed Hyperlink" xfId="2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Hyperlink" xfId="1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Normal" xfId="0" builtinId="0"/>
    <cellStyle name="Percent" xfId="3" builtin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7"/>
  <sheetViews>
    <sheetView tabSelected="1" showRuler="0" zoomScale="60" zoomScaleNormal="60" zoomScaleSheetLayoutView="40" zoomScalePageLayoutView="60" workbookViewId="0">
      <selection activeCell="J25" sqref="J25"/>
    </sheetView>
  </sheetViews>
  <sheetFormatPr defaultColWidth="11" defaultRowHeight="15.75" x14ac:dyDescent="0.25"/>
  <cols>
    <col min="1" max="1" width="71.125" customWidth="1"/>
    <col min="2" max="2" width="12" bestFit="1" customWidth="1"/>
    <col min="3" max="3" width="13.375" customWidth="1"/>
    <col min="4" max="4" width="10.875" customWidth="1"/>
    <col min="5" max="13" width="15.625" customWidth="1"/>
    <col min="14" max="14" width="9.5" customWidth="1"/>
  </cols>
  <sheetData>
    <row r="1" spans="1:17" ht="26.25" x14ac:dyDescent="0.4">
      <c r="A1" s="38" t="s">
        <v>74</v>
      </c>
      <c r="B1" s="38"/>
      <c r="C1" s="38"/>
      <c r="D1" s="38"/>
      <c r="E1" s="38"/>
      <c r="F1" s="38"/>
      <c r="G1" s="38"/>
      <c r="H1" s="77"/>
      <c r="I1" s="38"/>
      <c r="J1" s="38"/>
      <c r="K1" s="38"/>
      <c r="L1" s="38"/>
      <c r="M1" s="4"/>
      <c r="N1" s="3"/>
      <c r="O1" s="3"/>
      <c r="P1" s="3"/>
      <c r="Q1" s="3"/>
    </row>
    <row r="2" spans="1:17" ht="26.25" x14ac:dyDescent="0.4">
      <c r="A2" s="38" t="s">
        <v>53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4"/>
      <c r="N2" s="3"/>
      <c r="O2" s="3"/>
      <c r="P2" s="3"/>
      <c r="Q2" s="3"/>
    </row>
    <row r="3" spans="1:17" ht="27" thickBot="1" x14ac:dyDescent="0.45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4"/>
      <c r="N3" s="3"/>
      <c r="O3" s="3"/>
      <c r="P3" s="3"/>
      <c r="Q3" s="3"/>
    </row>
    <row r="4" spans="1:17" ht="26.25" x14ac:dyDescent="0.4">
      <c r="A4" s="125" t="s">
        <v>80</v>
      </c>
      <c r="B4" s="87"/>
      <c r="C4" s="87"/>
      <c r="D4" s="87"/>
      <c r="E4" s="87" t="s">
        <v>8</v>
      </c>
      <c r="F4" s="126" t="s">
        <v>67</v>
      </c>
      <c r="G4" s="126" t="s">
        <v>67</v>
      </c>
      <c r="H4" s="87" t="s">
        <v>12</v>
      </c>
      <c r="I4" s="127"/>
      <c r="J4" s="87"/>
      <c r="K4" s="87"/>
      <c r="L4" s="88"/>
      <c r="M4" s="5"/>
      <c r="N4" s="3"/>
      <c r="O4" s="3"/>
      <c r="P4" s="3"/>
      <c r="Q4" s="3"/>
    </row>
    <row r="5" spans="1:17" ht="26.25" x14ac:dyDescent="0.4">
      <c r="A5" s="89"/>
      <c r="B5" s="90"/>
      <c r="C5" s="90" t="s">
        <v>5</v>
      </c>
      <c r="D5" s="90" t="s">
        <v>6</v>
      </c>
      <c r="E5" s="90" t="s">
        <v>49</v>
      </c>
      <c r="F5" s="90" t="s">
        <v>83</v>
      </c>
      <c r="G5" s="128" t="s">
        <v>92</v>
      </c>
      <c r="H5" s="90" t="s">
        <v>11</v>
      </c>
      <c r="I5" s="129" t="s">
        <v>6</v>
      </c>
      <c r="J5" s="90" t="s">
        <v>14</v>
      </c>
      <c r="K5" s="90" t="s">
        <v>14</v>
      </c>
      <c r="L5" s="91"/>
      <c r="N5" s="3"/>
      <c r="O5" s="3"/>
      <c r="P5" s="3"/>
      <c r="Q5" s="3"/>
    </row>
    <row r="6" spans="1:17" ht="26.25" x14ac:dyDescent="0.4">
      <c r="A6" s="89" t="s">
        <v>1</v>
      </c>
      <c r="B6" s="90" t="s">
        <v>2</v>
      </c>
      <c r="C6" s="90" t="s">
        <v>4</v>
      </c>
      <c r="D6" s="90" t="s">
        <v>96</v>
      </c>
      <c r="E6" s="90" t="s">
        <v>93</v>
      </c>
      <c r="F6" s="90" t="s">
        <v>55</v>
      </c>
      <c r="G6" s="128" t="s">
        <v>100</v>
      </c>
      <c r="H6" s="90" t="s">
        <v>55</v>
      </c>
      <c r="I6" s="129" t="s">
        <v>13</v>
      </c>
      <c r="J6" s="90" t="s">
        <v>21</v>
      </c>
      <c r="K6" s="90" t="s">
        <v>22</v>
      </c>
      <c r="L6" s="91" t="s">
        <v>15</v>
      </c>
      <c r="N6" s="3"/>
      <c r="O6" s="3"/>
      <c r="P6" s="3"/>
      <c r="Q6" s="3"/>
    </row>
    <row r="7" spans="1:17" ht="26.25" x14ac:dyDescent="0.4">
      <c r="A7" s="78" t="s">
        <v>23</v>
      </c>
      <c r="B7" s="123" t="s">
        <v>56</v>
      </c>
      <c r="C7" s="20">
        <v>121600</v>
      </c>
      <c r="D7" s="20">
        <v>2</v>
      </c>
      <c r="E7" s="20">
        <v>1613</v>
      </c>
      <c r="F7" s="20">
        <v>225</v>
      </c>
      <c r="G7" s="130">
        <f>SUM(F7*E37)</f>
        <v>173.60406091370558</v>
      </c>
      <c r="H7" s="131">
        <f>SUM(E7+G7)</f>
        <v>1786.6040609137056</v>
      </c>
      <c r="I7" s="79">
        <v>3</v>
      </c>
      <c r="J7" s="24">
        <v>5367</v>
      </c>
      <c r="K7" s="134">
        <v>5367</v>
      </c>
      <c r="L7" s="135">
        <f>SUM(J7-K7)</f>
        <v>0</v>
      </c>
      <c r="M7" s="6"/>
      <c r="N7" s="3"/>
      <c r="O7" s="3"/>
      <c r="P7" s="3"/>
      <c r="Q7" s="3"/>
    </row>
    <row r="8" spans="1:17" ht="26.25" x14ac:dyDescent="0.4">
      <c r="A8" s="78" t="s">
        <v>84</v>
      </c>
      <c r="B8" s="123" t="s">
        <v>24</v>
      </c>
      <c r="C8" s="20">
        <v>0</v>
      </c>
      <c r="D8" s="20">
        <v>2</v>
      </c>
      <c r="E8" s="20">
        <v>0</v>
      </c>
      <c r="F8" s="20">
        <v>113</v>
      </c>
      <c r="G8" s="130">
        <f>SUM(F8*E38)</f>
        <v>0</v>
      </c>
      <c r="H8" s="131">
        <f t="shared" ref="H8:H17" si="0">SUM(E8+G8)</f>
        <v>0</v>
      </c>
      <c r="I8" s="80">
        <v>0.5</v>
      </c>
      <c r="J8" s="24">
        <v>0</v>
      </c>
      <c r="K8" s="134">
        <f t="shared" ref="K8:K17" si="1">SUM(H8*I8)</f>
        <v>0</v>
      </c>
      <c r="L8" s="135">
        <f t="shared" ref="L8:L17" si="2">SUM(J8-K8)</f>
        <v>0</v>
      </c>
      <c r="M8" s="6"/>
      <c r="N8" s="3"/>
      <c r="O8" s="3"/>
      <c r="P8" s="3"/>
      <c r="Q8" s="3"/>
    </row>
    <row r="9" spans="1:17" ht="26.25" x14ac:dyDescent="0.4">
      <c r="A9" s="78" t="s">
        <v>50</v>
      </c>
      <c r="B9" s="123" t="s">
        <v>25</v>
      </c>
      <c r="C9" s="20">
        <v>42000</v>
      </c>
      <c r="D9" s="20">
        <v>2</v>
      </c>
      <c r="E9" s="20">
        <v>596</v>
      </c>
      <c r="F9" s="20">
        <v>113</v>
      </c>
      <c r="G9" s="130">
        <f>SUM(F9*E39)</f>
        <v>60.846153846153847</v>
      </c>
      <c r="H9" s="131">
        <f>SUM(E9+G9)</f>
        <v>656.84615384615381</v>
      </c>
      <c r="I9" s="80">
        <v>5.5</v>
      </c>
      <c r="J9" s="24">
        <v>0</v>
      </c>
      <c r="K9" s="134">
        <f t="shared" si="1"/>
        <v>3612.6538461538457</v>
      </c>
      <c r="L9" s="135">
        <f t="shared" si="2"/>
        <v>-3612.6538461538457</v>
      </c>
      <c r="M9" s="6"/>
      <c r="N9" s="3"/>
      <c r="O9" s="3"/>
      <c r="P9" s="3"/>
      <c r="Q9" s="3"/>
    </row>
    <row r="10" spans="1:17" ht="26.25" x14ac:dyDescent="0.4">
      <c r="A10" s="78" t="s">
        <v>85</v>
      </c>
      <c r="B10" s="123" t="s">
        <v>27</v>
      </c>
      <c r="C10" s="20">
        <v>89500</v>
      </c>
      <c r="D10" s="20">
        <v>2</v>
      </c>
      <c r="E10" s="20">
        <v>1221</v>
      </c>
      <c r="F10" s="20">
        <v>185</v>
      </c>
      <c r="G10" s="130">
        <f>SUM(F10*E40)</f>
        <v>129.8627450980392</v>
      </c>
      <c r="H10" s="131">
        <f>SUM(E10+G10)</f>
        <v>1350.8627450980391</v>
      </c>
      <c r="I10" s="79">
        <v>11</v>
      </c>
      <c r="J10" s="24">
        <v>9800</v>
      </c>
      <c r="K10" s="134">
        <f t="shared" si="1"/>
        <v>14859.49019607843</v>
      </c>
      <c r="L10" s="135">
        <f t="shared" si="2"/>
        <v>-5059.49019607843</v>
      </c>
      <c r="M10" s="6"/>
      <c r="N10" s="3"/>
      <c r="O10" s="3"/>
      <c r="P10" s="3"/>
      <c r="Q10" s="3"/>
    </row>
    <row r="11" spans="1:17" ht="26.25" x14ac:dyDescent="0.4">
      <c r="A11" s="78"/>
      <c r="B11" s="81"/>
      <c r="C11" s="20"/>
      <c r="D11" s="20"/>
      <c r="E11" s="20"/>
      <c r="F11" s="20"/>
      <c r="G11" s="130">
        <f>IFERROR(SUM(F11*E41),0)</f>
        <v>0</v>
      </c>
      <c r="H11" s="131">
        <f>SUM(E11+G11)</f>
        <v>0</v>
      </c>
      <c r="I11" s="79"/>
      <c r="J11" s="24"/>
      <c r="K11" s="134">
        <f t="shared" si="1"/>
        <v>0</v>
      </c>
      <c r="L11" s="135">
        <f t="shared" si="2"/>
        <v>0</v>
      </c>
      <c r="M11" s="6"/>
      <c r="N11" s="3"/>
      <c r="O11" s="3"/>
      <c r="P11" s="3"/>
      <c r="Q11" s="3"/>
    </row>
    <row r="12" spans="1:17" ht="26.25" x14ac:dyDescent="0.4">
      <c r="A12" s="78"/>
      <c r="B12" s="81"/>
      <c r="C12" s="20"/>
      <c r="D12" s="20"/>
      <c r="E12" s="20"/>
      <c r="F12" s="20"/>
      <c r="G12" s="130">
        <f>IFERROR(SUM(F12*E47),0)</f>
        <v>0</v>
      </c>
      <c r="H12" s="131">
        <f t="shared" si="0"/>
        <v>0</v>
      </c>
      <c r="I12" s="79"/>
      <c r="J12" s="24"/>
      <c r="K12" s="134">
        <f t="shared" si="1"/>
        <v>0</v>
      </c>
      <c r="L12" s="135">
        <f t="shared" si="2"/>
        <v>0</v>
      </c>
      <c r="M12" s="6"/>
      <c r="N12" s="3"/>
      <c r="O12" s="3"/>
      <c r="P12" s="3"/>
      <c r="Q12" s="3"/>
    </row>
    <row r="13" spans="1:17" ht="26.25" x14ac:dyDescent="0.4">
      <c r="A13" s="78"/>
      <c r="B13" s="81"/>
      <c r="C13" s="20"/>
      <c r="D13" s="20"/>
      <c r="E13" s="20"/>
      <c r="F13" s="20"/>
      <c r="G13" s="130">
        <f>IFERROR(SUM(F13*E49),0)</f>
        <v>0</v>
      </c>
      <c r="H13" s="131">
        <f t="shared" si="0"/>
        <v>0</v>
      </c>
      <c r="I13" s="79"/>
      <c r="J13" s="24"/>
      <c r="K13" s="134">
        <f t="shared" si="1"/>
        <v>0</v>
      </c>
      <c r="L13" s="135">
        <f t="shared" si="2"/>
        <v>0</v>
      </c>
      <c r="M13" s="6"/>
      <c r="N13" s="3"/>
      <c r="O13" s="3"/>
      <c r="P13" s="3"/>
      <c r="Q13" s="3"/>
    </row>
    <row r="14" spans="1:17" ht="26.25" x14ac:dyDescent="0.4">
      <c r="A14" s="78"/>
      <c r="B14" s="81"/>
      <c r="C14" s="20"/>
      <c r="D14" s="20"/>
      <c r="E14" s="20"/>
      <c r="F14" s="20"/>
      <c r="G14" s="130">
        <f>IFERROR(SUM(F14*E50),0)</f>
        <v>0</v>
      </c>
      <c r="H14" s="131">
        <f t="shared" si="0"/>
        <v>0</v>
      </c>
      <c r="I14" s="79"/>
      <c r="J14" s="24"/>
      <c r="K14" s="134">
        <f t="shared" si="1"/>
        <v>0</v>
      </c>
      <c r="L14" s="135">
        <f t="shared" si="2"/>
        <v>0</v>
      </c>
      <c r="M14" s="6"/>
      <c r="N14" s="3"/>
      <c r="O14" s="3"/>
      <c r="P14" s="3"/>
      <c r="Q14" s="3"/>
    </row>
    <row r="15" spans="1:17" ht="26.25" x14ac:dyDescent="0.4">
      <c r="A15" s="78"/>
      <c r="B15" s="81"/>
      <c r="C15" s="20"/>
      <c r="D15" s="20"/>
      <c r="E15" s="20"/>
      <c r="F15" s="20"/>
      <c r="G15" s="130">
        <f>IFERROR(SUM(F15*E51),0)</f>
        <v>0</v>
      </c>
      <c r="H15" s="131">
        <f t="shared" si="0"/>
        <v>0</v>
      </c>
      <c r="I15" s="79"/>
      <c r="J15" s="24"/>
      <c r="K15" s="134">
        <f t="shared" si="1"/>
        <v>0</v>
      </c>
      <c r="L15" s="135">
        <f t="shared" si="2"/>
        <v>0</v>
      </c>
      <c r="M15" s="6"/>
      <c r="N15" s="3"/>
      <c r="O15" s="3"/>
      <c r="P15" s="3"/>
      <c r="Q15" s="3"/>
    </row>
    <row r="16" spans="1:17" ht="26.25" x14ac:dyDescent="0.4">
      <c r="A16" s="78"/>
      <c r="B16" s="81"/>
      <c r="C16" s="20"/>
      <c r="D16" s="20"/>
      <c r="E16" s="20"/>
      <c r="F16" s="20"/>
      <c r="G16" s="130">
        <f>IFERROR(SUM(F16*E52),0)</f>
        <v>0</v>
      </c>
      <c r="H16" s="131">
        <f t="shared" si="0"/>
        <v>0</v>
      </c>
      <c r="I16" s="79"/>
      <c r="J16" s="24"/>
      <c r="K16" s="134">
        <f t="shared" si="1"/>
        <v>0</v>
      </c>
      <c r="L16" s="135">
        <f t="shared" si="2"/>
        <v>0</v>
      </c>
      <c r="M16" s="6"/>
      <c r="N16" s="3"/>
      <c r="O16" s="3"/>
      <c r="P16" s="3"/>
      <c r="Q16" s="3"/>
    </row>
    <row r="17" spans="1:17" ht="26.25" x14ac:dyDescent="0.4">
      <c r="A17" s="78"/>
      <c r="B17" s="81"/>
      <c r="C17" s="20"/>
      <c r="D17" s="20"/>
      <c r="E17" s="20"/>
      <c r="F17" s="20"/>
      <c r="G17" s="130">
        <f>IFERROR(SUM(F17*E53),0)</f>
        <v>0</v>
      </c>
      <c r="H17" s="131">
        <f t="shared" si="0"/>
        <v>0</v>
      </c>
      <c r="I17" s="79"/>
      <c r="J17" s="24"/>
      <c r="K17" s="134">
        <f t="shared" si="1"/>
        <v>0</v>
      </c>
      <c r="L17" s="135">
        <f t="shared" si="2"/>
        <v>0</v>
      </c>
      <c r="M17" s="6"/>
      <c r="N17" s="3"/>
      <c r="O17" s="3"/>
      <c r="P17" s="3"/>
      <c r="Q17" s="3"/>
    </row>
    <row r="18" spans="1:17" ht="26.25" x14ac:dyDescent="0.4">
      <c r="A18" s="144" t="s">
        <v>20</v>
      </c>
      <c r="B18" s="20"/>
      <c r="C18" s="20"/>
      <c r="D18" s="20"/>
      <c r="E18" s="20"/>
      <c r="F18" s="20"/>
      <c r="G18" s="130"/>
      <c r="H18" s="131"/>
      <c r="I18" s="79"/>
      <c r="J18" s="24"/>
      <c r="K18" s="134"/>
      <c r="L18" s="135">
        <f>-(L31)</f>
        <v>0</v>
      </c>
      <c r="M18" s="6"/>
      <c r="N18" s="3"/>
      <c r="O18" s="3"/>
      <c r="P18" s="3"/>
      <c r="Q18" s="3"/>
    </row>
    <row r="19" spans="1:17" ht="27" thickBot="1" x14ac:dyDescent="0.45">
      <c r="A19" s="143" t="s">
        <v>88</v>
      </c>
      <c r="B19" s="82"/>
      <c r="C19" s="82"/>
      <c r="D19" s="82"/>
      <c r="E19" s="82"/>
      <c r="F19" s="82"/>
      <c r="G19" s="132"/>
      <c r="H19" s="133"/>
      <c r="I19" s="83"/>
      <c r="J19" s="84"/>
      <c r="K19" s="136"/>
      <c r="L19" s="137">
        <f>SUM(L7:L18)</f>
        <v>-8672.1440422322758</v>
      </c>
      <c r="M19" s="6"/>
      <c r="N19" s="3"/>
      <c r="O19" s="3"/>
      <c r="P19" s="3"/>
      <c r="Q19" s="3"/>
    </row>
    <row r="20" spans="1:17" ht="27" thickBot="1" x14ac:dyDescent="0.4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6"/>
      <c r="N20" s="3"/>
      <c r="O20" s="3"/>
      <c r="P20" s="3"/>
      <c r="Q20" s="3"/>
    </row>
    <row r="21" spans="1:17" ht="27" thickBot="1" x14ac:dyDescent="0.45">
      <c r="A21" s="85" t="s">
        <v>94</v>
      </c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4"/>
      <c r="N21" s="3"/>
      <c r="O21" s="3"/>
      <c r="P21" s="3"/>
      <c r="Q21" s="3"/>
    </row>
    <row r="22" spans="1:17" ht="26.25" x14ac:dyDescent="0.4">
      <c r="A22" s="86" t="s">
        <v>3</v>
      </c>
      <c r="B22" s="87"/>
      <c r="C22" s="87"/>
      <c r="D22" s="87"/>
      <c r="E22" s="87" t="s">
        <v>17</v>
      </c>
      <c r="F22" s="87"/>
      <c r="G22" s="87"/>
      <c r="H22" s="87"/>
      <c r="I22" s="87"/>
      <c r="J22" s="87"/>
      <c r="K22" s="87"/>
      <c r="L22" s="88"/>
      <c r="M22" s="5"/>
      <c r="N22" s="3"/>
      <c r="O22" s="3"/>
      <c r="P22" s="3"/>
      <c r="Q22" s="3"/>
    </row>
    <row r="23" spans="1:17" ht="26.25" x14ac:dyDescent="0.4">
      <c r="A23" s="89"/>
      <c r="B23" s="90"/>
      <c r="C23" s="90" t="s">
        <v>65</v>
      </c>
      <c r="D23" s="90" t="s">
        <v>6</v>
      </c>
      <c r="E23" s="90" t="s">
        <v>101</v>
      </c>
      <c r="F23" s="90"/>
      <c r="G23" s="90" t="s">
        <v>10</v>
      </c>
      <c r="H23" s="90" t="s">
        <v>12</v>
      </c>
      <c r="I23" s="90" t="s">
        <v>6</v>
      </c>
      <c r="J23" s="90" t="s">
        <v>14</v>
      </c>
      <c r="K23" s="90" t="s">
        <v>14</v>
      </c>
      <c r="L23" s="91"/>
      <c r="N23" s="3"/>
      <c r="O23" s="3"/>
      <c r="P23" s="3"/>
      <c r="Q23" s="3"/>
    </row>
    <row r="24" spans="1:17" ht="26.25" x14ac:dyDescent="0.4">
      <c r="A24" s="89" t="s">
        <v>1</v>
      </c>
      <c r="B24" s="90" t="s">
        <v>2</v>
      </c>
      <c r="C24" s="90" t="s">
        <v>4</v>
      </c>
      <c r="D24" s="90" t="s">
        <v>96</v>
      </c>
      <c r="E24" s="90" t="s">
        <v>9</v>
      </c>
      <c r="F24" s="90"/>
      <c r="G24" s="90" t="s">
        <v>101</v>
      </c>
      <c r="H24" s="90" t="s">
        <v>101</v>
      </c>
      <c r="I24" s="90" t="s">
        <v>13</v>
      </c>
      <c r="J24" s="90" t="s">
        <v>21</v>
      </c>
      <c r="K24" s="90" t="s">
        <v>22</v>
      </c>
      <c r="L24" s="91" t="s">
        <v>15</v>
      </c>
      <c r="N24" s="3"/>
      <c r="O24" s="3"/>
      <c r="P24" s="3"/>
      <c r="Q24" s="3"/>
    </row>
    <row r="25" spans="1:17" ht="26.25" x14ac:dyDescent="0.4">
      <c r="A25" s="57"/>
      <c r="B25" s="69"/>
      <c r="C25" s="92"/>
      <c r="D25" s="92"/>
      <c r="E25" s="92"/>
      <c r="F25" s="92"/>
      <c r="G25" s="92"/>
      <c r="H25" s="92">
        <f>SUM(E25+G25)</f>
        <v>0</v>
      </c>
      <c r="I25" s="92"/>
      <c r="J25" s="92"/>
      <c r="K25" s="92">
        <f>SUM(H25*I25)</f>
        <v>0</v>
      </c>
      <c r="L25" s="93">
        <f>SUM(J25-K25)</f>
        <v>0</v>
      </c>
      <c r="M25" s="6"/>
      <c r="N25" s="3"/>
      <c r="O25" s="3"/>
      <c r="P25" s="3"/>
      <c r="Q25" s="3"/>
    </row>
    <row r="26" spans="1:17" ht="26.25" x14ac:dyDescent="0.4">
      <c r="A26" s="57"/>
      <c r="B26" s="69"/>
      <c r="C26" s="92"/>
      <c r="D26" s="92"/>
      <c r="E26" s="92"/>
      <c r="F26" s="92"/>
      <c r="G26" s="92"/>
      <c r="H26" s="92">
        <f t="shared" ref="H26:H30" si="3">SUM(E26+G26)</f>
        <v>0</v>
      </c>
      <c r="I26" s="92"/>
      <c r="J26" s="92"/>
      <c r="K26" s="92">
        <f t="shared" ref="K26:K30" si="4">SUM(H26*I26)</f>
        <v>0</v>
      </c>
      <c r="L26" s="93">
        <f t="shared" ref="L26:L30" si="5">SUM(J26-K26)</f>
        <v>0</v>
      </c>
      <c r="M26" s="6"/>
      <c r="N26" s="3"/>
      <c r="O26" s="3"/>
      <c r="P26" s="3"/>
      <c r="Q26" s="3"/>
    </row>
    <row r="27" spans="1:17" ht="26.25" x14ac:dyDescent="0.4">
      <c r="A27" s="57"/>
      <c r="B27" s="69"/>
      <c r="C27" s="92"/>
      <c r="D27" s="92"/>
      <c r="E27" s="92"/>
      <c r="F27" s="92"/>
      <c r="G27" s="92"/>
      <c r="H27" s="92">
        <f t="shared" si="3"/>
        <v>0</v>
      </c>
      <c r="I27" s="92"/>
      <c r="J27" s="92"/>
      <c r="K27" s="92">
        <f t="shared" si="4"/>
        <v>0</v>
      </c>
      <c r="L27" s="93">
        <f t="shared" si="5"/>
        <v>0</v>
      </c>
      <c r="M27" s="6"/>
      <c r="N27" s="3"/>
      <c r="O27" s="3"/>
      <c r="P27" s="3"/>
      <c r="Q27" s="3"/>
    </row>
    <row r="28" spans="1:17" ht="26.25" x14ac:dyDescent="0.4">
      <c r="A28" s="57"/>
      <c r="B28" s="69"/>
      <c r="C28" s="92"/>
      <c r="D28" s="92"/>
      <c r="E28" s="92"/>
      <c r="F28" s="92"/>
      <c r="G28" s="92"/>
      <c r="H28" s="92">
        <f t="shared" si="3"/>
        <v>0</v>
      </c>
      <c r="I28" s="92"/>
      <c r="J28" s="92"/>
      <c r="K28" s="92">
        <f t="shared" si="4"/>
        <v>0</v>
      </c>
      <c r="L28" s="93">
        <f t="shared" si="5"/>
        <v>0</v>
      </c>
      <c r="M28" s="6"/>
      <c r="N28" s="3"/>
      <c r="O28" s="3"/>
      <c r="P28" s="3"/>
      <c r="Q28" s="3"/>
    </row>
    <row r="29" spans="1:17" ht="26.25" x14ac:dyDescent="0.4">
      <c r="A29" s="57"/>
      <c r="B29" s="69"/>
      <c r="C29" s="92"/>
      <c r="D29" s="92"/>
      <c r="E29" s="92"/>
      <c r="F29" s="92"/>
      <c r="G29" s="92"/>
      <c r="H29" s="92">
        <f t="shared" si="3"/>
        <v>0</v>
      </c>
      <c r="I29" s="92"/>
      <c r="J29" s="92"/>
      <c r="K29" s="92">
        <f t="shared" si="4"/>
        <v>0</v>
      </c>
      <c r="L29" s="93">
        <f t="shared" si="5"/>
        <v>0</v>
      </c>
      <c r="M29" s="6"/>
      <c r="N29" s="3"/>
      <c r="O29" s="3"/>
      <c r="P29" s="3"/>
      <c r="Q29" s="3"/>
    </row>
    <row r="30" spans="1:17" ht="26.25" x14ac:dyDescent="0.4">
      <c r="A30" s="57"/>
      <c r="B30" s="69"/>
      <c r="C30" s="92"/>
      <c r="D30" s="92"/>
      <c r="E30" s="92"/>
      <c r="F30" s="92"/>
      <c r="G30" s="92"/>
      <c r="H30" s="92">
        <f t="shared" si="3"/>
        <v>0</v>
      </c>
      <c r="I30" s="92"/>
      <c r="J30" s="92"/>
      <c r="K30" s="92">
        <f t="shared" si="4"/>
        <v>0</v>
      </c>
      <c r="L30" s="93">
        <f t="shared" si="5"/>
        <v>0</v>
      </c>
      <c r="M30" s="6"/>
      <c r="N30" s="3"/>
      <c r="O30" s="3"/>
      <c r="P30" s="3"/>
      <c r="Q30" s="3"/>
    </row>
    <row r="31" spans="1:17" ht="27" thickBot="1" x14ac:dyDescent="0.45">
      <c r="A31" s="94" t="s">
        <v>19</v>
      </c>
      <c r="B31" s="95"/>
      <c r="C31" s="96"/>
      <c r="D31" s="96"/>
      <c r="E31" s="96"/>
      <c r="F31" s="96"/>
      <c r="G31" s="96"/>
      <c r="H31" s="96"/>
      <c r="I31" s="96"/>
      <c r="J31" s="96"/>
      <c r="K31" s="96"/>
      <c r="L31" s="147">
        <f>SUM(L25:L30)</f>
        <v>0</v>
      </c>
      <c r="M31" s="6"/>
      <c r="N31" s="3"/>
      <c r="O31" s="3"/>
      <c r="P31" s="3"/>
      <c r="Q31" s="3"/>
    </row>
    <row r="32" spans="1:17" ht="26.25" x14ac:dyDescent="0.4">
      <c r="A32" s="76" t="s">
        <v>79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7"/>
      <c r="N32" s="3"/>
      <c r="O32" s="3"/>
      <c r="P32" s="3"/>
      <c r="Q32" s="3"/>
    </row>
    <row r="33" spans="1:17" ht="27" thickBot="1" x14ac:dyDescent="0.4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7"/>
      <c r="N33" s="3"/>
      <c r="O33" s="3"/>
      <c r="P33" s="3"/>
      <c r="Q33" s="3"/>
    </row>
    <row r="34" spans="1:17" ht="27" thickBot="1" x14ac:dyDescent="0.45">
      <c r="A34" s="38"/>
      <c r="B34" s="38"/>
      <c r="C34" s="148" t="s">
        <v>62</v>
      </c>
      <c r="D34" s="149"/>
      <c r="E34" s="149"/>
      <c r="F34" s="149"/>
      <c r="G34" s="150"/>
      <c r="H34" s="39"/>
      <c r="I34" s="154" t="s">
        <v>61</v>
      </c>
      <c r="J34" s="155"/>
      <c r="K34" s="155"/>
      <c r="L34" s="156"/>
      <c r="N34" s="3"/>
      <c r="O34" s="3"/>
      <c r="P34" s="3"/>
      <c r="Q34" s="3"/>
    </row>
    <row r="35" spans="1:17" ht="26.25" x14ac:dyDescent="0.4">
      <c r="A35" s="157" t="s">
        <v>76</v>
      </c>
      <c r="B35" s="88" t="s">
        <v>69</v>
      </c>
      <c r="C35" s="158" t="s">
        <v>78</v>
      </c>
      <c r="D35" s="151" t="s">
        <v>98</v>
      </c>
      <c r="E35" s="151" t="s">
        <v>16</v>
      </c>
      <c r="F35" s="151"/>
      <c r="G35" s="152" t="s">
        <v>65</v>
      </c>
      <c r="H35" s="39"/>
      <c r="I35" s="89" t="s">
        <v>51</v>
      </c>
      <c r="J35" s="90" t="s">
        <v>77</v>
      </c>
      <c r="K35" s="90" t="s">
        <v>78</v>
      </c>
      <c r="L35" s="91"/>
      <c r="N35" s="3"/>
      <c r="O35" s="3"/>
      <c r="P35" s="3"/>
      <c r="Q35" s="3"/>
    </row>
    <row r="36" spans="1:17" ht="26.25" x14ac:dyDescent="0.4">
      <c r="A36" s="153" t="s">
        <v>63</v>
      </c>
      <c r="B36" s="91" t="s">
        <v>46</v>
      </c>
      <c r="C36" s="89" t="s">
        <v>46</v>
      </c>
      <c r="D36" s="90" t="s">
        <v>48</v>
      </c>
      <c r="E36" s="90" t="s">
        <v>64</v>
      </c>
      <c r="F36" s="90"/>
      <c r="G36" s="91" t="s">
        <v>64</v>
      </c>
      <c r="H36" s="39"/>
      <c r="I36" s="89" t="s">
        <v>96</v>
      </c>
      <c r="J36" s="90" t="s">
        <v>52</v>
      </c>
      <c r="K36" s="90" t="s">
        <v>52</v>
      </c>
      <c r="L36" s="91" t="s">
        <v>89</v>
      </c>
      <c r="N36" s="3"/>
      <c r="O36" s="3"/>
      <c r="P36" s="3"/>
      <c r="Q36" s="3"/>
    </row>
    <row r="37" spans="1:17" ht="26.25" x14ac:dyDescent="0.4">
      <c r="A37" s="57" t="str">
        <f>A7</f>
        <v>Existing Court Order for Child Support</v>
      </c>
      <c r="B37" s="58">
        <f t="shared" ref="B37:B49" si="6">C7</f>
        <v>121600</v>
      </c>
      <c r="C37" s="59">
        <v>36000</v>
      </c>
      <c r="D37" s="97">
        <f>SUM(B37+C37)</f>
        <v>157600</v>
      </c>
      <c r="E37" s="98">
        <f>SUM(B37/D37)</f>
        <v>0.77157360406091369</v>
      </c>
      <c r="F37" s="98"/>
      <c r="G37" s="63">
        <f>SUM(C37/D37)</f>
        <v>0.22842639593908629</v>
      </c>
      <c r="H37" s="39"/>
      <c r="I37" s="99">
        <f>D7</f>
        <v>2</v>
      </c>
      <c r="J37" s="20"/>
      <c r="K37" s="20"/>
      <c r="L37" s="100">
        <f>SUM(J37-K37)</f>
        <v>0</v>
      </c>
      <c r="N37" s="3"/>
      <c r="O37" s="3"/>
      <c r="P37" s="3"/>
      <c r="Q37" s="3"/>
    </row>
    <row r="38" spans="1:17" ht="26.25" x14ac:dyDescent="0.4">
      <c r="A38" s="57" t="str">
        <f>A8</f>
        <v>Payor loses his Job</v>
      </c>
      <c r="B38" s="58">
        <f t="shared" si="6"/>
        <v>0</v>
      </c>
      <c r="C38" s="59">
        <v>36000</v>
      </c>
      <c r="D38" s="97">
        <f t="shared" ref="D38:D55" si="7">SUM(B38+C38)</f>
        <v>36000</v>
      </c>
      <c r="E38" s="98">
        <f t="shared" ref="E38:E39" si="8">B38/D38</f>
        <v>0</v>
      </c>
      <c r="F38" s="98"/>
      <c r="G38" s="63">
        <f t="shared" ref="G38:G40" si="9">C38/D38</f>
        <v>1</v>
      </c>
      <c r="H38" s="39"/>
      <c r="I38" s="99">
        <f>D8</f>
        <v>2</v>
      </c>
      <c r="J38" s="20"/>
      <c r="K38" s="20"/>
      <c r="L38" s="100">
        <f t="shared" ref="L38:L55" si="10">SUM(J38-K38)</f>
        <v>0</v>
      </c>
      <c r="N38" s="3"/>
      <c r="O38" s="3"/>
      <c r="P38" s="3"/>
      <c r="Q38" s="3"/>
    </row>
    <row r="39" spans="1:17" ht="26.25" x14ac:dyDescent="0.4">
      <c r="A39" s="57" t="str">
        <f>A9</f>
        <v xml:space="preserve">Commencement of Employment Ins. </v>
      </c>
      <c r="B39" s="101">
        <f t="shared" si="6"/>
        <v>42000</v>
      </c>
      <c r="C39" s="59">
        <v>36000</v>
      </c>
      <c r="D39" s="97">
        <f t="shared" si="7"/>
        <v>78000</v>
      </c>
      <c r="E39" s="98">
        <f t="shared" si="8"/>
        <v>0.53846153846153844</v>
      </c>
      <c r="F39" s="98"/>
      <c r="G39" s="63">
        <f t="shared" si="9"/>
        <v>0.46153846153846156</v>
      </c>
      <c r="H39" s="39"/>
      <c r="I39" s="99">
        <f>D9</f>
        <v>2</v>
      </c>
      <c r="J39" s="20"/>
      <c r="K39" s="20"/>
      <c r="L39" s="100">
        <f t="shared" si="10"/>
        <v>0</v>
      </c>
      <c r="N39" s="3"/>
      <c r="O39" s="3"/>
      <c r="P39" s="3"/>
      <c r="Q39" s="3"/>
    </row>
    <row r="40" spans="1:17" ht="26.25" x14ac:dyDescent="0.4">
      <c r="A40" s="57" t="str">
        <f>A10</f>
        <v>Payor is Re-Employed</v>
      </c>
      <c r="B40" s="101">
        <f t="shared" si="6"/>
        <v>89500</v>
      </c>
      <c r="C40" s="59">
        <v>38000</v>
      </c>
      <c r="D40" s="97">
        <f t="shared" si="7"/>
        <v>127500</v>
      </c>
      <c r="E40" s="98">
        <f>B40/D40</f>
        <v>0.70196078431372544</v>
      </c>
      <c r="F40" s="98"/>
      <c r="G40" s="63">
        <f t="shared" si="9"/>
        <v>0.29803921568627451</v>
      </c>
      <c r="H40" s="39"/>
      <c r="I40" s="99">
        <f>D10</f>
        <v>2</v>
      </c>
      <c r="J40" s="20"/>
      <c r="K40" s="20"/>
      <c r="L40" s="100">
        <f t="shared" si="10"/>
        <v>0</v>
      </c>
      <c r="N40" s="3"/>
      <c r="O40" s="3"/>
      <c r="P40" s="3"/>
      <c r="Q40" s="3"/>
    </row>
    <row r="41" spans="1:17" ht="26.25" x14ac:dyDescent="0.4">
      <c r="A41" s="57" t="s">
        <v>3</v>
      </c>
      <c r="B41" s="102">
        <f t="shared" si="6"/>
        <v>0</v>
      </c>
      <c r="C41" s="66"/>
      <c r="D41" s="97">
        <f t="shared" si="7"/>
        <v>0</v>
      </c>
      <c r="E41" s="98">
        <f>IFERROR(SUM(B41/D41),0)</f>
        <v>0</v>
      </c>
      <c r="F41" s="98"/>
      <c r="G41" s="63">
        <f>IFERROR(SUM(C41/D41),0)</f>
        <v>0</v>
      </c>
      <c r="H41" s="39"/>
      <c r="I41" s="99"/>
      <c r="J41" s="20"/>
      <c r="K41" s="20"/>
      <c r="L41" s="100">
        <f t="shared" si="10"/>
        <v>0</v>
      </c>
      <c r="N41" s="3"/>
      <c r="O41" s="3"/>
      <c r="P41" s="3"/>
      <c r="Q41" s="3"/>
    </row>
    <row r="42" spans="1:17" ht="26.25" x14ac:dyDescent="0.4">
      <c r="A42" s="57" t="s">
        <v>3</v>
      </c>
      <c r="B42" s="101">
        <f t="shared" si="6"/>
        <v>0</v>
      </c>
      <c r="C42" s="66"/>
      <c r="D42" s="97">
        <f t="shared" si="7"/>
        <v>0</v>
      </c>
      <c r="E42" s="98">
        <f t="shared" ref="E42:E55" si="11">IFERROR(SUM(B42/D42),0)</f>
        <v>0</v>
      </c>
      <c r="F42" s="98"/>
      <c r="G42" s="63">
        <f t="shared" ref="G42:G55" si="12">IFERROR(SUM(C42/D42),0)</f>
        <v>0</v>
      </c>
      <c r="H42" s="2"/>
      <c r="I42" s="99"/>
      <c r="J42" s="20"/>
      <c r="K42" s="20"/>
      <c r="L42" s="100">
        <f t="shared" si="10"/>
        <v>0</v>
      </c>
      <c r="N42" s="3"/>
      <c r="O42" s="3"/>
      <c r="P42" s="3"/>
      <c r="Q42" s="3"/>
    </row>
    <row r="43" spans="1:17" ht="26.25" x14ac:dyDescent="0.4">
      <c r="A43" s="57" t="s">
        <v>3</v>
      </c>
      <c r="B43" s="101">
        <f t="shared" si="6"/>
        <v>0</v>
      </c>
      <c r="C43" s="66"/>
      <c r="D43" s="97">
        <f t="shared" si="7"/>
        <v>0</v>
      </c>
      <c r="E43" s="98">
        <f t="shared" si="11"/>
        <v>0</v>
      </c>
      <c r="F43" s="98"/>
      <c r="G43" s="63">
        <f t="shared" si="12"/>
        <v>0</v>
      </c>
      <c r="H43" s="2"/>
      <c r="I43" s="99"/>
      <c r="J43" s="20"/>
      <c r="K43" s="20"/>
      <c r="L43" s="100">
        <f t="shared" si="10"/>
        <v>0</v>
      </c>
      <c r="N43" s="3"/>
      <c r="O43" s="3"/>
      <c r="P43" s="3"/>
      <c r="Q43" s="3"/>
    </row>
    <row r="44" spans="1:17" ht="26.25" x14ac:dyDescent="0.4">
      <c r="A44" s="67" t="s">
        <v>3</v>
      </c>
      <c r="B44" s="65">
        <f t="shared" si="6"/>
        <v>0</v>
      </c>
      <c r="C44" s="68"/>
      <c r="D44" s="97">
        <f t="shared" si="7"/>
        <v>0</v>
      </c>
      <c r="E44" s="98">
        <f t="shared" si="11"/>
        <v>0</v>
      </c>
      <c r="F44" s="98"/>
      <c r="G44" s="63">
        <f t="shared" si="12"/>
        <v>0</v>
      </c>
      <c r="H44" s="2"/>
      <c r="I44" s="99"/>
      <c r="J44" s="20"/>
      <c r="K44" s="20"/>
      <c r="L44" s="100">
        <f t="shared" si="10"/>
        <v>0</v>
      </c>
      <c r="N44" s="3"/>
      <c r="O44" s="3"/>
      <c r="P44" s="3"/>
      <c r="Q44" s="3"/>
    </row>
    <row r="45" spans="1:17" ht="26.25" x14ac:dyDescent="0.4">
      <c r="A45" s="57" t="s">
        <v>3</v>
      </c>
      <c r="B45" s="65">
        <f t="shared" si="6"/>
        <v>0</v>
      </c>
      <c r="C45" s="57"/>
      <c r="D45" s="97">
        <f t="shared" si="7"/>
        <v>0</v>
      </c>
      <c r="E45" s="98">
        <f t="shared" si="11"/>
        <v>0</v>
      </c>
      <c r="F45" s="98"/>
      <c r="G45" s="63">
        <f t="shared" si="12"/>
        <v>0</v>
      </c>
      <c r="H45" s="2"/>
      <c r="I45" s="99"/>
      <c r="J45" s="69"/>
      <c r="K45" s="69"/>
      <c r="L45" s="100">
        <f t="shared" si="10"/>
        <v>0</v>
      </c>
      <c r="N45" s="3"/>
      <c r="O45" s="3"/>
      <c r="P45" s="3"/>
      <c r="Q45" s="3"/>
    </row>
    <row r="46" spans="1:17" ht="26.25" x14ac:dyDescent="0.4">
      <c r="A46" s="57" t="s">
        <v>3</v>
      </c>
      <c r="B46" s="65">
        <f t="shared" si="6"/>
        <v>0</v>
      </c>
      <c r="C46" s="57"/>
      <c r="D46" s="97">
        <f t="shared" si="7"/>
        <v>0</v>
      </c>
      <c r="E46" s="98">
        <f t="shared" si="11"/>
        <v>0</v>
      </c>
      <c r="F46" s="98"/>
      <c r="G46" s="63">
        <f t="shared" si="12"/>
        <v>0</v>
      </c>
      <c r="H46" s="2"/>
      <c r="I46" s="99"/>
      <c r="J46" s="69"/>
      <c r="K46" s="69"/>
      <c r="L46" s="100">
        <f t="shared" si="10"/>
        <v>0</v>
      </c>
      <c r="N46" s="3"/>
      <c r="O46" s="3"/>
      <c r="P46" s="3"/>
      <c r="Q46" s="3"/>
    </row>
    <row r="47" spans="1:17" ht="26.25" x14ac:dyDescent="0.4">
      <c r="A47" s="57" t="s">
        <v>3</v>
      </c>
      <c r="B47" s="65">
        <f t="shared" si="6"/>
        <v>0</v>
      </c>
      <c r="C47" s="57"/>
      <c r="D47" s="97">
        <f t="shared" si="7"/>
        <v>0</v>
      </c>
      <c r="E47" s="98">
        <f t="shared" si="11"/>
        <v>0</v>
      </c>
      <c r="F47" s="98"/>
      <c r="G47" s="63">
        <f t="shared" si="12"/>
        <v>0</v>
      </c>
      <c r="H47" s="2"/>
      <c r="I47" s="99"/>
      <c r="J47" s="69"/>
      <c r="K47" s="69"/>
      <c r="L47" s="100">
        <f t="shared" si="10"/>
        <v>0</v>
      </c>
      <c r="N47" s="3"/>
      <c r="O47" s="3"/>
      <c r="P47" s="3"/>
      <c r="Q47" s="3"/>
    </row>
    <row r="48" spans="1:17" ht="26.25" x14ac:dyDescent="0.4">
      <c r="A48" s="57"/>
      <c r="B48" s="65">
        <f t="shared" si="6"/>
        <v>0</v>
      </c>
      <c r="C48" s="57"/>
      <c r="D48" s="97">
        <f t="shared" si="7"/>
        <v>0</v>
      </c>
      <c r="E48" s="98">
        <f t="shared" si="11"/>
        <v>0</v>
      </c>
      <c r="F48" s="98"/>
      <c r="G48" s="63">
        <f t="shared" si="12"/>
        <v>0</v>
      </c>
      <c r="H48" s="2"/>
      <c r="I48" s="99"/>
      <c r="J48" s="69"/>
      <c r="K48" s="69"/>
      <c r="L48" s="100">
        <f t="shared" si="10"/>
        <v>0</v>
      </c>
      <c r="N48" s="3"/>
      <c r="O48" s="3"/>
      <c r="P48" s="3"/>
      <c r="Q48" s="3"/>
    </row>
    <row r="49" spans="1:17" ht="26.25" x14ac:dyDescent="0.4">
      <c r="A49" s="57"/>
      <c r="B49" s="65">
        <f t="shared" si="6"/>
        <v>0</v>
      </c>
      <c r="C49" s="57"/>
      <c r="D49" s="97">
        <f t="shared" si="7"/>
        <v>0</v>
      </c>
      <c r="E49" s="98">
        <f t="shared" si="11"/>
        <v>0</v>
      </c>
      <c r="F49" s="98"/>
      <c r="G49" s="63">
        <f t="shared" si="12"/>
        <v>0</v>
      </c>
      <c r="H49" s="2"/>
      <c r="I49" s="99"/>
      <c r="J49" s="69"/>
      <c r="K49" s="69"/>
      <c r="L49" s="100">
        <f t="shared" si="10"/>
        <v>0</v>
      </c>
      <c r="N49" s="3"/>
      <c r="O49" s="3"/>
      <c r="P49" s="3"/>
      <c r="Q49" s="3"/>
    </row>
    <row r="50" spans="1:17" ht="26.25" x14ac:dyDescent="0.4">
      <c r="A50" s="57"/>
      <c r="B50" s="65"/>
      <c r="C50" s="57"/>
      <c r="D50" s="97">
        <f t="shared" si="7"/>
        <v>0</v>
      </c>
      <c r="E50" s="98">
        <f t="shared" si="11"/>
        <v>0</v>
      </c>
      <c r="F50" s="98"/>
      <c r="G50" s="63">
        <f t="shared" si="12"/>
        <v>0</v>
      </c>
      <c r="H50" s="2"/>
      <c r="I50" s="99"/>
      <c r="J50" s="69"/>
      <c r="K50" s="69"/>
      <c r="L50" s="100">
        <f t="shared" si="10"/>
        <v>0</v>
      </c>
      <c r="N50" s="3"/>
      <c r="O50" s="3"/>
      <c r="P50" s="3"/>
      <c r="Q50" s="3"/>
    </row>
    <row r="51" spans="1:17" ht="26.25" x14ac:dyDescent="0.4">
      <c r="A51" s="57"/>
      <c r="B51" s="65"/>
      <c r="C51" s="57"/>
      <c r="D51" s="97">
        <f t="shared" si="7"/>
        <v>0</v>
      </c>
      <c r="E51" s="98">
        <f t="shared" si="11"/>
        <v>0</v>
      </c>
      <c r="F51" s="98"/>
      <c r="G51" s="63">
        <f t="shared" si="12"/>
        <v>0</v>
      </c>
      <c r="H51" s="2"/>
      <c r="I51" s="99"/>
      <c r="J51" s="69"/>
      <c r="K51" s="69"/>
      <c r="L51" s="100">
        <f t="shared" si="10"/>
        <v>0</v>
      </c>
      <c r="N51" s="3"/>
      <c r="O51" s="3"/>
      <c r="P51" s="3"/>
      <c r="Q51" s="3"/>
    </row>
    <row r="52" spans="1:17" ht="26.25" x14ac:dyDescent="0.4">
      <c r="A52" s="57"/>
      <c r="B52" s="65"/>
      <c r="C52" s="57"/>
      <c r="D52" s="97">
        <f t="shared" si="7"/>
        <v>0</v>
      </c>
      <c r="E52" s="98">
        <f t="shared" si="11"/>
        <v>0</v>
      </c>
      <c r="F52" s="98"/>
      <c r="G52" s="63">
        <f t="shared" si="12"/>
        <v>0</v>
      </c>
      <c r="H52" s="2"/>
      <c r="I52" s="99"/>
      <c r="J52" s="69"/>
      <c r="K52" s="69"/>
      <c r="L52" s="100">
        <f t="shared" si="10"/>
        <v>0</v>
      </c>
      <c r="N52" s="3"/>
      <c r="O52" s="3"/>
      <c r="P52" s="3"/>
      <c r="Q52" s="3"/>
    </row>
    <row r="53" spans="1:17" ht="26.25" x14ac:dyDescent="0.4">
      <c r="A53" s="57"/>
      <c r="B53" s="65"/>
      <c r="C53" s="57"/>
      <c r="D53" s="97">
        <f t="shared" si="7"/>
        <v>0</v>
      </c>
      <c r="E53" s="98">
        <f t="shared" si="11"/>
        <v>0</v>
      </c>
      <c r="F53" s="98"/>
      <c r="G53" s="63">
        <f t="shared" si="12"/>
        <v>0</v>
      </c>
      <c r="H53" s="2"/>
      <c r="I53" s="99"/>
      <c r="J53" s="69"/>
      <c r="K53" s="69"/>
      <c r="L53" s="100">
        <f t="shared" si="10"/>
        <v>0</v>
      </c>
      <c r="N53" s="3"/>
      <c r="O53" s="3"/>
      <c r="P53" s="3"/>
      <c r="Q53" s="3"/>
    </row>
    <row r="54" spans="1:17" ht="26.25" x14ac:dyDescent="0.4">
      <c r="A54" s="57"/>
      <c r="B54" s="65"/>
      <c r="C54" s="57"/>
      <c r="D54" s="97">
        <f t="shared" si="7"/>
        <v>0</v>
      </c>
      <c r="E54" s="98">
        <f t="shared" si="11"/>
        <v>0</v>
      </c>
      <c r="F54" s="98"/>
      <c r="G54" s="63">
        <f t="shared" si="12"/>
        <v>0</v>
      </c>
      <c r="H54" s="2"/>
      <c r="I54" s="99"/>
      <c r="J54" s="69"/>
      <c r="K54" s="69"/>
      <c r="L54" s="100">
        <f t="shared" si="10"/>
        <v>0</v>
      </c>
      <c r="N54" s="3"/>
      <c r="O54" s="3"/>
      <c r="P54" s="3"/>
      <c r="Q54" s="3"/>
    </row>
    <row r="55" spans="1:17" ht="27" thickBot="1" x14ac:dyDescent="0.45">
      <c r="A55" s="70"/>
      <c r="B55" s="103"/>
      <c r="C55" s="70"/>
      <c r="D55" s="104">
        <f t="shared" si="7"/>
        <v>0</v>
      </c>
      <c r="E55" s="98">
        <f t="shared" si="11"/>
        <v>0</v>
      </c>
      <c r="F55" s="105"/>
      <c r="G55" s="63">
        <f t="shared" si="12"/>
        <v>0</v>
      </c>
      <c r="H55" s="2"/>
      <c r="I55" s="106"/>
      <c r="J55" s="75"/>
      <c r="K55" s="75"/>
      <c r="L55" s="107">
        <f t="shared" si="10"/>
        <v>0</v>
      </c>
      <c r="N55" s="3"/>
      <c r="O55" s="3"/>
      <c r="P55" s="3"/>
      <c r="Q55" s="3"/>
    </row>
    <row r="56" spans="1:17" ht="26.25" x14ac:dyDescent="0.4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8"/>
      <c r="N56" s="3"/>
      <c r="O56" s="3"/>
      <c r="P56" s="3"/>
      <c r="Q56" s="3"/>
    </row>
    <row r="57" spans="1:17" ht="21" x14ac:dyDescent="0.35">
      <c r="A57" s="76" t="s">
        <v>73</v>
      </c>
      <c r="B57" s="76"/>
      <c r="C57" s="76"/>
      <c r="D57" s="2"/>
      <c r="E57" s="2"/>
      <c r="F57" s="2"/>
      <c r="G57" s="76" t="s">
        <v>75</v>
      </c>
      <c r="H57" s="1"/>
      <c r="I57" s="1"/>
      <c r="J57" s="1"/>
      <c r="K57" s="2"/>
      <c r="L57" s="2"/>
      <c r="M57" s="8"/>
    </row>
  </sheetData>
  <printOptions horizontalCentered="1" verticalCentered="1"/>
  <pageMargins left="0.75" right="0.75" top="0.75" bottom="0.5" header="0" footer="0"/>
  <pageSetup paperSize="5" scale="64" fitToWidth="2" fitToHeight="2" orientation="landscape" r:id="rId1"/>
  <headerFooter>
    <oddHeader>&amp;L&amp;"-,Bold"&amp;16&amp;KFF0000
Sheet 1
Example of a simple fact allegation:&amp;C&amp;"-,Bold"&amp;24Retroactive Child Support Spreadsheet 
(with provision for credits)&amp;R&amp;"-,Bold"
Sheet One, Page &amp;P</oddHeader>
  </headerFooter>
  <rowBreaks count="1" manualBreakCount="1">
    <brk id="3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56"/>
  <sheetViews>
    <sheetView showRuler="0" zoomScale="60" zoomScaleNormal="60" zoomScaleSheetLayoutView="40" zoomScalePageLayoutView="60" workbookViewId="0">
      <selection activeCell="I42" sqref="I42"/>
    </sheetView>
  </sheetViews>
  <sheetFormatPr defaultColWidth="11" defaultRowHeight="15.75" x14ac:dyDescent="0.25"/>
  <cols>
    <col min="1" max="1" width="71.125" customWidth="1"/>
    <col min="2" max="2" width="12" bestFit="1" customWidth="1"/>
    <col min="3" max="3" width="13.375" customWidth="1"/>
    <col min="4" max="4" width="10.875" customWidth="1"/>
    <col min="5" max="13" width="15.625" customWidth="1"/>
    <col min="14" max="14" width="9.5" customWidth="1"/>
  </cols>
  <sheetData>
    <row r="1" spans="1:17" ht="26.25" x14ac:dyDescent="0.4">
      <c r="A1" s="9" t="s">
        <v>74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4"/>
      <c r="N1" s="3"/>
      <c r="O1" s="3"/>
      <c r="P1" s="3"/>
      <c r="Q1" s="3"/>
    </row>
    <row r="2" spans="1:17" ht="27" thickBot="1" x14ac:dyDescent="0.45">
      <c r="A2" s="9" t="s">
        <v>54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4"/>
      <c r="N2" s="3"/>
      <c r="O2" s="3"/>
      <c r="P2" s="3"/>
      <c r="Q2" s="3"/>
    </row>
    <row r="3" spans="1:17" ht="26.25" x14ac:dyDescent="0.4">
      <c r="A3" s="10" t="s">
        <v>80</v>
      </c>
      <c r="B3" s="11"/>
      <c r="C3" s="11"/>
      <c r="D3" s="11"/>
      <c r="E3" s="11" t="s">
        <v>8</v>
      </c>
      <c r="F3" s="11" t="s">
        <v>68</v>
      </c>
      <c r="G3" s="11" t="s">
        <v>10</v>
      </c>
      <c r="H3" s="11" t="s">
        <v>12</v>
      </c>
      <c r="I3" s="11"/>
      <c r="J3" s="11"/>
      <c r="K3" s="11"/>
      <c r="L3" s="12"/>
      <c r="M3" s="5"/>
      <c r="N3" s="3"/>
      <c r="O3" s="3"/>
      <c r="P3" s="3"/>
      <c r="Q3" s="3"/>
    </row>
    <row r="4" spans="1:17" ht="26.25" x14ac:dyDescent="0.4">
      <c r="A4" s="13"/>
      <c r="B4" s="14"/>
      <c r="C4" s="14" t="s">
        <v>5</v>
      </c>
      <c r="D4" s="14" t="s">
        <v>6</v>
      </c>
      <c r="E4" s="14" t="s">
        <v>49</v>
      </c>
      <c r="F4" s="14" t="s">
        <v>83</v>
      </c>
      <c r="G4" s="14" t="s">
        <v>69</v>
      </c>
      <c r="H4" s="14" t="s">
        <v>11</v>
      </c>
      <c r="I4" s="14" t="s">
        <v>71</v>
      </c>
      <c r="J4" s="14" t="s">
        <v>14</v>
      </c>
      <c r="K4" s="14" t="s">
        <v>14</v>
      </c>
      <c r="L4" s="15"/>
      <c r="N4" s="3"/>
      <c r="O4" s="3"/>
      <c r="P4" s="3"/>
      <c r="Q4" s="3"/>
    </row>
    <row r="5" spans="1:17" ht="26.25" x14ac:dyDescent="0.4">
      <c r="A5" s="13" t="s">
        <v>1</v>
      </c>
      <c r="B5" s="14" t="s">
        <v>2</v>
      </c>
      <c r="C5" s="14" t="s">
        <v>4</v>
      </c>
      <c r="D5" s="14" t="s">
        <v>7</v>
      </c>
      <c r="E5" s="14" t="s">
        <v>9</v>
      </c>
      <c r="F5" s="16" t="s">
        <v>70</v>
      </c>
      <c r="G5" s="16" t="s">
        <v>95</v>
      </c>
      <c r="H5" s="17" t="s">
        <v>66</v>
      </c>
      <c r="I5" s="14" t="s">
        <v>72</v>
      </c>
      <c r="J5" s="14" t="s">
        <v>29</v>
      </c>
      <c r="K5" s="14" t="s">
        <v>22</v>
      </c>
      <c r="L5" s="15" t="s">
        <v>15</v>
      </c>
      <c r="N5" s="3"/>
      <c r="O5" s="3"/>
      <c r="P5" s="3"/>
      <c r="Q5" s="3"/>
    </row>
    <row r="6" spans="1:17" ht="26.25" x14ac:dyDescent="0.4">
      <c r="A6" s="109" t="s">
        <v>23</v>
      </c>
      <c r="B6" s="21" t="s">
        <v>56</v>
      </c>
      <c r="C6" s="22">
        <v>121600</v>
      </c>
      <c r="D6" s="20">
        <v>2</v>
      </c>
      <c r="E6" s="22">
        <v>1613</v>
      </c>
      <c r="F6" s="22">
        <v>225</v>
      </c>
      <c r="G6" s="110">
        <f>F6*E37</f>
        <v>173.60406091370558</v>
      </c>
      <c r="H6" s="22">
        <f>SUM(E6+G6)</f>
        <v>1786.6040609137056</v>
      </c>
      <c r="I6" s="20">
        <v>3</v>
      </c>
      <c r="J6" s="111">
        <v>5359.81</v>
      </c>
      <c r="K6" s="111">
        <f>H6*I6</f>
        <v>5359.8121827411169</v>
      </c>
      <c r="L6" s="112">
        <f>SUM(J6-K6)</f>
        <v>-2.1827411164849764E-3</v>
      </c>
      <c r="M6" s="6"/>
      <c r="N6" s="3"/>
      <c r="O6" s="3"/>
      <c r="P6" s="3"/>
      <c r="Q6" s="3"/>
    </row>
    <row r="7" spans="1:17" ht="26.25" x14ac:dyDescent="0.4">
      <c r="A7" s="109" t="s">
        <v>57</v>
      </c>
      <c r="B7" s="21" t="s">
        <v>24</v>
      </c>
      <c r="C7" s="22">
        <v>0</v>
      </c>
      <c r="D7" s="20">
        <v>2</v>
      </c>
      <c r="E7" s="22">
        <v>0</v>
      </c>
      <c r="F7" s="22">
        <v>0</v>
      </c>
      <c r="G7" s="110">
        <v>0</v>
      </c>
      <c r="H7" s="22">
        <f t="shared" ref="H7:H10" si="0">SUM(E7+G7)</f>
        <v>0</v>
      </c>
      <c r="I7" s="20">
        <v>0.5</v>
      </c>
      <c r="J7" s="111">
        <f t="shared" ref="J7" si="1">SUM(I7*H7)</f>
        <v>0</v>
      </c>
      <c r="K7" s="22">
        <f t="shared" ref="K7:K11" si="2">SUM(H7*I7)</f>
        <v>0</v>
      </c>
      <c r="L7" s="112">
        <f t="shared" ref="L7:L10" si="3">SUM(J7-K7)</f>
        <v>0</v>
      </c>
      <c r="M7" s="6"/>
      <c r="N7" s="3"/>
      <c r="O7" s="3"/>
      <c r="P7" s="3"/>
      <c r="Q7" s="3"/>
    </row>
    <row r="8" spans="1:17" ht="26.25" x14ac:dyDescent="0.4">
      <c r="A8" s="109" t="s">
        <v>50</v>
      </c>
      <c r="B8" s="21" t="s">
        <v>25</v>
      </c>
      <c r="C8" s="22">
        <v>42000</v>
      </c>
      <c r="D8" s="20">
        <v>2</v>
      </c>
      <c r="E8" s="22">
        <v>596</v>
      </c>
      <c r="F8" s="22">
        <v>112.96</v>
      </c>
      <c r="G8" s="110">
        <f>F8*E39</f>
        <v>60.824615384615377</v>
      </c>
      <c r="H8" s="22">
        <f t="shared" si="0"/>
        <v>656.82461538461541</v>
      </c>
      <c r="I8" s="20">
        <v>5.5</v>
      </c>
      <c r="J8" s="111">
        <v>0</v>
      </c>
      <c r="K8" s="111">
        <f t="shared" si="2"/>
        <v>3612.5353846153848</v>
      </c>
      <c r="L8" s="112">
        <f t="shared" si="3"/>
        <v>-3612.5353846153848</v>
      </c>
      <c r="M8" s="6"/>
      <c r="N8" s="3"/>
      <c r="O8" s="3"/>
      <c r="P8" s="3"/>
      <c r="Q8" s="3"/>
    </row>
    <row r="9" spans="1:17" ht="26.25" x14ac:dyDescent="0.4">
      <c r="A9" s="109" t="s">
        <v>26</v>
      </c>
      <c r="B9" s="21" t="s">
        <v>27</v>
      </c>
      <c r="C9" s="22">
        <v>89500</v>
      </c>
      <c r="D9" s="20">
        <v>2</v>
      </c>
      <c r="E9" s="22">
        <v>1221</v>
      </c>
      <c r="F9" s="22">
        <v>185.71</v>
      </c>
      <c r="G9" s="110">
        <f>F9*E40</f>
        <v>130.36113725490196</v>
      </c>
      <c r="H9" s="22">
        <f t="shared" si="0"/>
        <v>1351.3611372549019</v>
      </c>
      <c r="I9" s="20">
        <v>3</v>
      </c>
      <c r="J9" s="111">
        <v>4300</v>
      </c>
      <c r="K9" s="111">
        <f t="shared" si="2"/>
        <v>4054.0834117647055</v>
      </c>
      <c r="L9" s="112">
        <f t="shared" si="3"/>
        <v>245.91658823529451</v>
      </c>
      <c r="M9" s="6"/>
      <c r="N9" s="3"/>
      <c r="O9" s="3"/>
      <c r="P9" s="3"/>
      <c r="Q9" s="3"/>
    </row>
    <row r="10" spans="1:17" ht="26.25" x14ac:dyDescent="0.4">
      <c r="A10" s="109" t="s">
        <v>30</v>
      </c>
      <c r="B10" s="21" t="s">
        <v>28</v>
      </c>
      <c r="C10" s="22">
        <v>89500</v>
      </c>
      <c r="D10" s="20">
        <v>1</v>
      </c>
      <c r="E10" s="22">
        <v>754</v>
      </c>
      <c r="F10" s="22">
        <v>42</v>
      </c>
      <c r="G10" s="110">
        <v>42</v>
      </c>
      <c r="H10" s="22">
        <f t="shared" si="0"/>
        <v>796</v>
      </c>
      <c r="I10" s="20">
        <v>3</v>
      </c>
      <c r="J10" s="111">
        <v>4053</v>
      </c>
      <c r="K10" s="111">
        <f t="shared" si="2"/>
        <v>2388</v>
      </c>
      <c r="L10" s="112">
        <f t="shared" si="3"/>
        <v>1665</v>
      </c>
      <c r="M10" s="6"/>
      <c r="N10" s="3"/>
      <c r="O10" s="3"/>
      <c r="P10" s="3"/>
      <c r="Q10" s="3"/>
    </row>
    <row r="11" spans="1:17" ht="26.25" x14ac:dyDescent="0.4">
      <c r="A11" s="109" t="s">
        <v>31</v>
      </c>
      <c r="B11" s="21" t="s">
        <v>32</v>
      </c>
      <c r="C11" s="22">
        <v>93000</v>
      </c>
      <c r="D11" s="20">
        <v>1</v>
      </c>
      <c r="E11" s="22">
        <v>782</v>
      </c>
      <c r="F11" s="22">
        <v>56</v>
      </c>
      <c r="G11" s="110">
        <v>56</v>
      </c>
      <c r="H11" s="22">
        <f t="shared" ref="H11:H17" si="4">SUM(E11+G11)*D11</f>
        <v>838</v>
      </c>
      <c r="I11" s="20">
        <v>5</v>
      </c>
      <c r="J11" s="111">
        <v>4064</v>
      </c>
      <c r="K11" s="111">
        <f t="shared" si="2"/>
        <v>4190</v>
      </c>
      <c r="L11" s="112">
        <f t="shared" ref="L11" si="5">SUM(J11-K11)</f>
        <v>-126</v>
      </c>
      <c r="M11" s="6"/>
      <c r="N11" s="3"/>
      <c r="O11" s="3"/>
      <c r="P11" s="3"/>
      <c r="Q11" s="3"/>
    </row>
    <row r="12" spans="1:17" ht="26.25" x14ac:dyDescent="0.4">
      <c r="A12" s="109" t="s">
        <v>33</v>
      </c>
      <c r="B12" s="21" t="s">
        <v>34</v>
      </c>
      <c r="C12" s="22">
        <v>93000</v>
      </c>
      <c r="D12" s="20">
        <v>0</v>
      </c>
      <c r="E12" s="22">
        <v>0</v>
      </c>
      <c r="F12" s="22">
        <v>0</v>
      </c>
      <c r="G12" s="110">
        <v>0</v>
      </c>
      <c r="H12" s="22">
        <v>0</v>
      </c>
      <c r="I12" s="20">
        <v>2</v>
      </c>
      <c r="J12" s="111">
        <v>1676</v>
      </c>
      <c r="K12" s="19"/>
      <c r="L12" s="112">
        <f t="shared" ref="L12:L17" si="6">SUM(J12-K14)</f>
        <v>1676</v>
      </c>
      <c r="M12" s="6"/>
      <c r="N12" s="3"/>
      <c r="O12" s="3"/>
      <c r="P12" s="3"/>
      <c r="Q12" s="3"/>
    </row>
    <row r="13" spans="1:17" ht="26.25" x14ac:dyDescent="0.4">
      <c r="A13" s="109" t="s">
        <v>36</v>
      </c>
      <c r="B13" s="21" t="s">
        <v>37</v>
      </c>
      <c r="C13" s="22">
        <v>93000</v>
      </c>
      <c r="D13" s="20">
        <v>1</v>
      </c>
      <c r="E13" s="22">
        <v>782</v>
      </c>
      <c r="F13" s="22">
        <v>0</v>
      </c>
      <c r="G13" s="110">
        <v>0</v>
      </c>
      <c r="H13" s="22">
        <f t="shared" si="4"/>
        <v>782</v>
      </c>
      <c r="I13" s="20">
        <v>1</v>
      </c>
      <c r="J13" s="111">
        <v>0</v>
      </c>
      <c r="K13" s="1"/>
      <c r="L13" s="112">
        <f t="shared" si="6"/>
        <v>-782</v>
      </c>
      <c r="M13" s="6"/>
      <c r="N13" s="3"/>
      <c r="O13" s="3"/>
      <c r="P13" s="3"/>
      <c r="Q13" s="3"/>
    </row>
    <row r="14" spans="1:17" ht="26.25" x14ac:dyDescent="0.4">
      <c r="A14" s="109" t="s">
        <v>40</v>
      </c>
      <c r="B14" s="21" t="s">
        <v>38</v>
      </c>
      <c r="C14" s="22">
        <v>93000</v>
      </c>
      <c r="D14" s="20">
        <v>0</v>
      </c>
      <c r="E14" s="22">
        <v>0</v>
      </c>
      <c r="F14" s="22">
        <v>0</v>
      </c>
      <c r="G14" s="110">
        <v>0</v>
      </c>
      <c r="H14" s="22">
        <v>0</v>
      </c>
      <c r="I14" s="20">
        <v>5</v>
      </c>
      <c r="J14" s="111">
        <v>2346</v>
      </c>
      <c r="K14" s="111">
        <f t="shared" ref="K14:K19" si="7">SUM(H12*I12)</f>
        <v>0</v>
      </c>
      <c r="L14" s="112">
        <f t="shared" si="6"/>
        <v>2346</v>
      </c>
      <c r="M14" s="6"/>
      <c r="N14" s="3"/>
      <c r="O14" s="3"/>
      <c r="P14" s="3"/>
      <c r="Q14" s="3"/>
    </row>
    <row r="15" spans="1:17" ht="26.25" x14ac:dyDescent="0.4">
      <c r="A15" s="109" t="s">
        <v>41</v>
      </c>
      <c r="B15" s="21" t="s">
        <v>39</v>
      </c>
      <c r="C15" s="22">
        <v>93000</v>
      </c>
      <c r="D15" s="20">
        <v>1</v>
      </c>
      <c r="E15" s="22">
        <v>0</v>
      </c>
      <c r="F15" s="22">
        <v>650</v>
      </c>
      <c r="G15" s="110">
        <v>650</v>
      </c>
      <c r="H15" s="22">
        <f t="shared" si="4"/>
        <v>650</v>
      </c>
      <c r="I15" s="20">
        <v>1</v>
      </c>
      <c r="J15" s="111">
        <v>0</v>
      </c>
      <c r="K15" s="111">
        <f t="shared" si="7"/>
        <v>782</v>
      </c>
      <c r="L15" s="112">
        <f t="shared" si="6"/>
        <v>-650</v>
      </c>
      <c r="M15" s="6"/>
      <c r="N15" s="3"/>
      <c r="O15" s="3"/>
      <c r="P15" s="3"/>
      <c r="Q15" s="3"/>
    </row>
    <row r="16" spans="1:17" ht="26.25" x14ac:dyDescent="0.4">
      <c r="A16" s="109" t="s">
        <v>42</v>
      </c>
      <c r="B16" s="21" t="s">
        <v>43</v>
      </c>
      <c r="C16" s="22">
        <v>111000</v>
      </c>
      <c r="D16" s="20">
        <v>1</v>
      </c>
      <c r="E16" s="22">
        <v>0</v>
      </c>
      <c r="F16" s="22">
        <v>750</v>
      </c>
      <c r="G16" s="110">
        <v>750</v>
      </c>
      <c r="H16" s="22">
        <f t="shared" si="4"/>
        <v>750</v>
      </c>
      <c r="I16" s="20">
        <v>1</v>
      </c>
      <c r="J16" s="111">
        <v>0</v>
      </c>
      <c r="K16" s="111">
        <f t="shared" si="7"/>
        <v>0</v>
      </c>
      <c r="L16" s="112">
        <f t="shared" si="6"/>
        <v>-750</v>
      </c>
      <c r="M16" s="6"/>
      <c r="N16" s="3"/>
      <c r="O16" s="3"/>
      <c r="P16" s="3"/>
      <c r="Q16" s="3"/>
    </row>
    <row r="17" spans="1:17" ht="26.25" x14ac:dyDescent="0.4">
      <c r="A17" s="109" t="s">
        <v>102</v>
      </c>
      <c r="B17" s="21" t="s">
        <v>44</v>
      </c>
      <c r="C17" s="22">
        <v>111000</v>
      </c>
      <c r="D17" s="20">
        <v>2</v>
      </c>
      <c r="E17" s="22">
        <v>923</v>
      </c>
      <c r="F17" s="22">
        <v>750</v>
      </c>
      <c r="G17" s="110">
        <v>750</v>
      </c>
      <c r="H17" s="22">
        <f t="shared" si="4"/>
        <v>3346</v>
      </c>
      <c r="I17" s="20">
        <v>2</v>
      </c>
      <c r="J17" s="111">
        <v>0</v>
      </c>
      <c r="K17" s="111">
        <f t="shared" si="7"/>
        <v>650</v>
      </c>
      <c r="L17" s="112">
        <f t="shared" si="6"/>
        <v>-6692</v>
      </c>
      <c r="M17" s="6"/>
      <c r="N17" s="3"/>
      <c r="O17" s="3"/>
      <c r="P17" s="3"/>
      <c r="Q17" s="3"/>
    </row>
    <row r="18" spans="1:17" ht="26.25" x14ac:dyDescent="0.4">
      <c r="A18" s="109"/>
      <c r="B18" s="21"/>
      <c r="C18" s="22"/>
      <c r="D18" s="20"/>
      <c r="E18" s="22"/>
      <c r="F18" s="22"/>
      <c r="G18" s="110"/>
      <c r="H18" s="22"/>
      <c r="I18" s="20"/>
      <c r="J18" s="111">
        <v>0</v>
      </c>
      <c r="K18" s="111">
        <f t="shared" si="7"/>
        <v>750</v>
      </c>
      <c r="L18" s="112">
        <f>SUM(J18-K20)</f>
        <v>0</v>
      </c>
      <c r="M18" s="6"/>
      <c r="N18" s="3"/>
      <c r="O18" s="3"/>
      <c r="P18" s="3"/>
      <c r="Q18" s="3"/>
    </row>
    <row r="19" spans="1:17" ht="26.25" x14ac:dyDescent="0.4">
      <c r="A19" s="109"/>
      <c r="B19" s="21"/>
      <c r="C19" s="22"/>
      <c r="D19" s="20"/>
      <c r="E19" s="22"/>
      <c r="F19" s="22"/>
      <c r="G19" s="110"/>
      <c r="H19" s="22"/>
      <c r="I19" s="20"/>
      <c r="J19" s="111"/>
      <c r="K19" s="111">
        <f t="shared" si="7"/>
        <v>6692</v>
      </c>
      <c r="L19" s="112">
        <f>SUM(J19-K20)</f>
        <v>0</v>
      </c>
      <c r="M19" s="6"/>
      <c r="N19" s="3"/>
      <c r="O19" s="3"/>
      <c r="P19" s="3"/>
      <c r="Q19" s="3"/>
    </row>
    <row r="20" spans="1:17" ht="26.25" x14ac:dyDescent="0.4">
      <c r="A20" s="18" t="s">
        <v>20</v>
      </c>
      <c r="B20" s="113"/>
      <c r="C20" s="23"/>
      <c r="D20" s="23"/>
      <c r="E20" s="23"/>
      <c r="F20" s="23"/>
      <c r="G20" s="114"/>
      <c r="H20" s="23"/>
      <c r="I20" s="23"/>
      <c r="J20" s="23"/>
      <c r="K20" s="23"/>
      <c r="L20" s="112">
        <f>L32</f>
        <v>7856</v>
      </c>
      <c r="N20" s="3"/>
      <c r="O20" s="3"/>
      <c r="P20" s="3"/>
      <c r="Q20" s="3"/>
    </row>
    <row r="21" spans="1:17" ht="27" thickBot="1" x14ac:dyDescent="0.45">
      <c r="A21" s="29" t="s">
        <v>86</v>
      </c>
      <c r="B21" s="30"/>
      <c r="C21" s="31"/>
      <c r="D21" s="31"/>
      <c r="E21" s="31"/>
      <c r="F21" s="31"/>
      <c r="G21" s="31"/>
      <c r="H21" s="31"/>
      <c r="I21" s="31"/>
      <c r="J21" s="31"/>
      <c r="K21" s="31"/>
      <c r="L21" s="115">
        <f>SUM(L6:L20)</f>
        <v>1176.3790208787932</v>
      </c>
      <c r="M21" s="6"/>
      <c r="N21" s="3"/>
      <c r="O21" s="3"/>
      <c r="P21" s="3"/>
      <c r="Q21" s="3"/>
    </row>
    <row r="22" spans="1:17" ht="26.25" x14ac:dyDescent="0.4">
      <c r="A22" s="9"/>
      <c r="B22" s="1"/>
      <c r="C22" s="116"/>
      <c r="D22" s="116"/>
      <c r="E22" s="116"/>
      <c r="F22" s="116"/>
      <c r="G22" s="116"/>
      <c r="H22" s="116"/>
      <c r="I22" s="116"/>
      <c r="J22" s="116"/>
      <c r="K22" s="116"/>
      <c r="L22" s="117"/>
      <c r="M22" s="6"/>
      <c r="N22" s="3"/>
      <c r="O22" s="3"/>
      <c r="P22" s="3"/>
      <c r="Q22" s="3"/>
    </row>
    <row r="23" spans="1:17" ht="27" thickBot="1" x14ac:dyDescent="0.45">
      <c r="A23" s="108" t="s">
        <v>79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6"/>
      <c r="N23" s="3"/>
      <c r="O23" s="3"/>
      <c r="P23" s="3"/>
      <c r="Q23" s="3"/>
    </row>
    <row r="24" spans="1:17" ht="27" thickBot="1" x14ac:dyDescent="0.45">
      <c r="A24" s="32" t="s">
        <v>90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6"/>
      <c r="N24" s="3"/>
      <c r="O24" s="3"/>
      <c r="P24" s="3"/>
      <c r="Q24" s="3"/>
    </row>
    <row r="25" spans="1:17" ht="26.25" x14ac:dyDescent="0.4">
      <c r="A25" s="124" t="s">
        <v>91</v>
      </c>
      <c r="B25" s="11"/>
      <c r="C25" s="11"/>
      <c r="D25" s="11"/>
      <c r="E25" s="11" t="s">
        <v>17</v>
      </c>
      <c r="F25" s="11"/>
      <c r="G25" s="11"/>
      <c r="H25" s="11"/>
      <c r="I25" s="11"/>
      <c r="J25" s="11"/>
      <c r="K25" s="11"/>
      <c r="L25" s="12"/>
      <c r="M25" s="6"/>
      <c r="N25" s="3"/>
      <c r="O25" s="3"/>
      <c r="P25" s="3"/>
      <c r="Q25" s="3"/>
    </row>
    <row r="26" spans="1:17" ht="26.25" x14ac:dyDescent="0.4">
      <c r="A26" s="13"/>
      <c r="B26" s="14"/>
      <c r="C26" s="14" t="s">
        <v>16</v>
      </c>
      <c r="D26" s="14" t="s">
        <v>6</v>
      </c>
      <c r="E26" s="14" t="s">
        <v>11</v>
      </c>
      <c r="F26" s="14"/>
      <c r="G26" s="14" t="s">
        <v>10</v>
      </c>
      <c r="H26" s="14" t="s">
        <v>12</v>
      </c>
      <c r="I26" s="14" t="s">
        <v>6</v>
      </c>
      <c r="J26" s="14" t="s">
        <v>14</v>
      </c>
      <c r="K26" s="14" t="s">
        <v>14</v>
      </c>
      <c r="L26" s="15"/>
      <c r="M26" s="6"/>
      <c r="N26" s="3"/>
      <c r="O26" s="3"/>
      <c r="P26" s="3"/>
      <c r="Q26" s="3"/>
    </row>
    <row r="27" spans="1:17" ht="26.25" x14ac:dyDescent="0.4">
      <c r="A27" s="13" t="s">
        <v>1</v>
      </c>
      <c r="B27" s="14" t="s">
        <v>2</v>
      </c>
      <c r="C27" s="14" t="s">
        <v>4</v>
      </c>
      <c r="D27" s="14" t="s">
        <v>7</v>
      </c>
      <c r="E27" s="14" t="s">
        <v>18</v>
      </c>
      <c r="F27" s="14"/>
      <c r="G27" s="14" t="s">
        <v>11</v>
      </c>
      <c r="H27" s="14" t="s">
        <v>11</v>
      </c>
      <c r="I27" s="14" t="s">
        <v>13</v>
      </c>
      <c r="J27" s="14" t="s">
        <v>22</v>
      </c>
      <c r="K27" s="14" t="s">
        <v>21</v>
      </c>
      <c r="L27" s="15" t="s">
        <v>15</v>
      </c>
      <c r="M27" s="6"/>
      <c r="N27" s="3"/>
      <c r="O27" s="3"/>
      <c r="P27" s="3"/>
      <c r="Q27" s="3"/>
    </row>
    <row r="28" spans="1:17" ht="26.25" x14ac:dyDescent="0.4">
      <c r="A28" s="18" t="s">
        <v>58</v>
      </c>
      <c r="B28" s="19" t="s">
        <v>28</v>
      </c>
      <c r="C28" s="27">
        <v>36000</v>
      </c>
      <c r="D28" s="22">
        <v>1</v>
      </c>
      <c r="E28" s="27">
        <v>302</v>
      </c>
      <c r="F28" s="27"/>
      <c r="G28" s="27">
        <v>88</v>
      </c>
      <c r="H28" s="27">
        <f>SUM(E28+G28)</f>
        <v>390</v>
      </c>
      <c r="I28" s="22">
        <v>8</v>
      </c>
      <c r="J28" s="27">
        <f>SUM(H28*I28)</f>
        <v>3120</v>
      </c>
      <c r="K28" s="27">
        <v>0</v>
      </c>
      <c r="L28" s="93">
        <f>SUM(J28-K28)</f>
        <v>3120</v>
      </c>
      <c r="M28" s="6"/>
      <c r="N28" s="3"/>
      <c r="O28" s="3"/>
      <c r="P28" s="3"/>
      <c r="Q28" s="3"/>
    </row>
    <row r="29" spans="1:17" ht="26.25" x14ac:dyDescent="0.4">
      <c r="A29" s="18" t="s">
        <v>59</v>
      </c>
      <c r="B29" s="19" t="s">
        <v>35</v>
      </c>
      <c r="C29" s="27">
        <v>36000</v>
      </c>
      <c r="D29" s="22">
        <v>2</v>
      </c>
      <c r="E29" s="27">
        <v>518</v>
      </c>
      <c r="F29" s="27"/>
      <c r="G29" s="27">
        <v>130</v>
      </c>
      <c r="H29" s="27">
        <f t="shared" ref="H29:H31" si="8">SUM(E29+G29)</f>
        <v>648</v>
      </c>
      <c r="I29" s="22">
        <v>2</v>
      </c>
      <c r="J29" s="27">
        <f t="shared" ref="J29:J31" si="9">SUM(H29*I29)</f>
        <v>1296</v>
      </c>
      <c r="K29" s="27">
        <v>0</v>
      </c>
      <c r="L29" s="93">
        <f t="shared" ref="L29:L31" si="10">SUM(J29-K29)</f>
        <v>1296</v>
      </c>
      <c r="M29" s="6"/>
      <c r="N29" s="3"/>
      <c r="O29" s="3"/>
      <c r="P29" s="3"/>
      <c r="Q29" s="3"/>
    </row>
    <row r="30" spans="1:17" ht="26.25" x14ac:dyDescent="0.4">
      <c r="A30" s="18" t="s">
        <v>60</v>
      </c>
      <c r="B30" s="19" t="s">
        <v>45</v>
      </c>
      <c r="C30" s="27">
        <v>36000</v>
      </c>
      <c r="D30" s="22">
        <v>1</v>
      </c>
      <c r="E30" s="27">
        <v>302</v>
      </c>
      <c r="F30" s="27"/>
      <c r="G30" s="27">
        <v>42</v>
      </c>
      <c r="H30" s="27">
        <f t="shared" si="8"/>
        <v>344</v>
      </c>
      <c r="I30" s="22">
        <v>10</v>
      </c>
      <c r="J30" s="27">
        <f t="shared" si="9"/>
        <v>3440</v>
      </c>
      <c r="K30" s="27">
        <v>0</v>
      </c>
      <c r="L30" s="93">
        <f t="shared" si="10"/>
        <v>3440</v>
      </c>
      <c r="M30" s="6"/>
      <c r="N30" s="3"/>
      <c r="O30" s="3"/>
      <c r="P30" s="3"/>
      <c r="Q30" s="3"/>
    </row>
    <row r="31" spans="1:17" ht="26.25" x14ac:dyDescent="0.4">
      <c r="A31" s="28"/>
      <c r="B31" s="19"/>
      <c r="C31" s="27"/>
      <c r="D31" s="22"/>
      <c r="E31" s="27"/>
      <c r="F31" s="27"/>
      <c r="G31" s="27"/>
      <c r="H31" s="27">
        <f t="shared" si="8"/>
        <v>0</v>
      </c>
      <c r="I31" s="22"/>
      <c r="J31" s="27">
        <f t="shared" si="9"/>
        <v>0</v>
      </c>
      <c r="K31" s="27"/>
      <c r="L31" s="93">
        <f t="shared" si="10"/>
        <v>0</v>
      </c>
      <c r="M31" s="6"/>
      <c r="N31" s="3"/>
      <c r="O31" s="3"/>
      <c r="P31" s="3"/>
      <c r="Q31" s="3"/>
    </row>
    <row r="32" spans="1:17" ht="27" thickBot="1" x14ac:dyDescent="0.45">
      <c r="A32" s="36" t="s">
        <v>19</v>
      </c>
      <c r="B32" s="30"/>
      <c r="C32" s="31"/>
      <c r="D32" s="31"/>
      <c r="E32" s="31"/>
      <c r="F32" s="31"/>
      <c r="G32" s="31"/>
      <c r="H32" s="31"/>
      <c r="I32" s="118"/>
      <c r="J32" s="31"/>
      <c r="K32" s="31"/>
      <c r="L32" s="119">
        <f>SUM(L28:L31)</f>
        <v>7856</v>
      </c>
      <c r="M32" s="6"/>
      <c r="N32" s="3"/>
      <c r="O32" s="3"/>
      <c r="P32" s="3"/>
      <c r="Q32" s="3"/>
    </row>
    <row r="33" spans="1:17" ht="27" thickBot="1" x14ac:dyDescent="0.45">
      <c r="A33" s="37" t="s">
        <v>79</v>
      </c>
      <c r="B33" s="37"/>
      <c r="C33" s="37"/>
      <c r="D33" s="37"/>
      <c r="E33" s="37"/>
      <c r="F33" s="37"/>
      <c r="G33" s="38"/>
      <c r="H33" s="38"/>
      <c r="I33" s="39"/>
      <c r="J33" s="38"/>
      <c r="K33" s="38"/>
      <c r="L33" s="38"/>
      <c r="M33" s="7"/>
      <c r="N33" s="3"/>
      <c r="O33" s="3"/>
      <c r="P33" s="3"/>
      <c r="Q33" s="3"/>
    </row>
    <row r="34" spans="1:17" ht="27" thickBot="1" x14ac:dyDescent="0.45">
      <c r="A34" s="38"/>
      <c r="B34" s="38"/>
      <c r="C34" s="40" t="s">
        <v>62</v>
      </c>
      <c r="D34" s="41"/>
      <c r="E34" s="41"/>
      <c r="F34" s="41"/>
      <c r="G34" s="42"/>
      <c r="H34" s="38"/>
      <c r="I34" s="43" t="s">
        <v>61</v>
      </c>
      <c r="J34" s="44"/>
      <c r="K34" s="44"/>
      <c r="L34" s="45"/>
      <c r="N34" s="3"/>
      <c r="O34" s="3"/>
      <c r="P34" s="3"/>
      <c r="Q34" s="3"/>
    </row>
    <row r="35" spans="1:17" ht="26.25" x14ac:dyDescent="0.4">
      <c r="A35" s="46"/>
      <c r="B35" s="47" t="s">
        <v>69</v>
      </c>
      <c r="C35" s="48" t="s">
        <v>78</v>
      </c>
      <c r="D35" s="49" t="s">
        <v>47</v>
      </c>
      <c r="E35" s="49" t="s">
        <v>16</v>
      </c>
      <c r="F35" s="50" t="s">
        <v>65</v>
      </c>
      <c r="G35" s="50"/>
      <c r="H35" s="1"/>
      <c r="I35" s="51" t="s">
        <v>51</v>
      </c>
      <c r="J35" s="52" t="s">
        <v>69</v>
      </c>
      <c r="K35" s="52" t="s">
        <v>78</v>
      </c>
      <c r="L35" s="53"/>
      <c r="N35" s="3"/>
      <c r="O35" s="3"/>
      <c r="P35" s="3"/>
      <c r="Q35" s="3"/>
    </row>
    <row r="36" spans="1:17" ht="26.25" x14ac:dyDescent="0.4">
      <c r="A36" s="54" t="s">
        <v>63</v>
      </c>
      <c r="B36" s="55" t="s">
        <v>46</v>
      </c>
      <c r="C36" s="51" t="s">
        <v>46</v>
      </c>
      <c r="D36" s="56" t="s">
        <v>48</v>
      </c>
      <c r="E36" s="56" t="s">
        <v>64</v>
      </c>
      <c r="F36" s="53" t="s">
        <v>64</v>
      </c>
      <c r="G36" s="53"/>
      <c r="H36" s="1"/>
      <c r="I36" s="51" t="s">
        <v>7</v>
      </c>
      <c r="J36" s="52" t="s">
        <v>52</v>
      </c>
      <c r="K36" s="52" t="s">
        <v>52</v>
      </c>
      <c r="L36" s="53" t="s">
        <v>89</v>
      </c>
      <c r="N36" s="3"/>
      <c r="O36" s="3"/>
      <c r="P36" s="3"/>
      <c r="Q36" s="3"/>
    </row>
    <row r="37" spans="1:17" ht="26.25" x14ac:dyDescent="0.4">
      <c r="A37" s="57" t="str">
        <f t="shared" ref="A37:A48" si="11">A6</f>
        <v>Existing Court Order for Child Support</v>
      </c>
      <c r="B37" s="58">
        <f t="shared" ref="B37:B48" si="12">C6</f>
        <v>121600</v>
      </c>
      <c r="C37" s="59">
        <v>36000</v>
      </c>
      <c r="D37" s="60">
        <f>SUM(B37+C37)</f>
        <v>157600</v>
      </c>
      <c r="E37" s="61">
        <f>IFERROR(SUM(B37/D37),0)</f>
        <v>0.77157360406091369</v>
      </c>
      <c r="F37" s="62">
        <f>IFERROR(SUM(C37/D37),0)</f>
        <v>0.22842639593908629</v>
      </c>
      <c r="G37" s="63"/>
      <c r="H37" s="1"/>
      <c r="I37" s="64">
        <v>2</v>
      </c>
      <c r="J37" s="20"/>
      <c r="K37" s="20"/>
      <c r="L37" s="65">
        <f>SUM(J37-K37)</f>
        <v>0</v>
      </c>
      <c r="N37" s="3"/>
      <c r="O37" s="3"/>
      <c r="P37" s="3"/>
      <c r="Q37" s="3"/>
    </row>
    <row r="38" spans="1:17" ht="26.25" x14ac:dyDescent="0.4">
      <c r="A38" s="57" t="str">
        <f t="shared" si="11"/>
        <v>Dad becomes unemployed</v>
      </c>
      <c r="B38" s="58">
        <f t="shared" si="12"/>
        <v>0</v>
      </c>
      <c r="C38" s="59">
        <v>36000</v>
      </c>
      <c r="D38" s="60">
        <f t="shared" ref="D38:D54" si="13">SUM(B38+C38)</f>
        <v>36000</v>
      </c>
      <c r="E38" s="61">
        <f t="shared" ref="E38:E54" si="14">IFERROR(SUM(B38/D38),0)</f>
        <v>0</v>
      </c>
      <c r="F38" s="62">
        <f t="shared" ref="F38:F54" si="15">IFERROR(SUM(C38/D38),0)</f>
        <v>1</v>
      </c>
      <c r="G38" s="63"/>
      <c r="H38" s="1"/>
      <c r="I38" s="64">
        <v>2</v>
      </c>
      <c r="J38" s="20"/>
      <c r="K38" s="20"/>
      <c r="L38" s="65">
        <f t="shared" ref="L38:L54" si="16">SUM(J38-K38)</f>
        <v>0</v>
      </c>
      <c r="N38" s="3"/>
      <c r="O38" s="3"/>
      <c r="P38" s="3"/>
      <c r="Q38" s="3"/>
    </row>
    <row r="39" spans="1:17" ht="26.25" x14ac:dyDescent="0.4">
      <c r="A39" s="57" t="str">
        <f t="shared" si="11"/>
        <v xml:space="preserve">Commencement of Employment Ins. </v>
      </c>
      <c r="B39" s="58">
        <f t="shared" si="12"/>
        <v>42000</v>
      </c>
      <c r="C39" s="59">
        <v>36000</v>
      </c>
      <c r="D39" s="60">
        <f t="shared" si="13"/>
        <v>78000</v>
      </c>
      <c r="E39" s="61">
        <f t="shared" si="14"/>
        <v>0.53846153846153844</v>
      </c>
      <c r="F39" s="62">
        <f t="shared" si="15"/>
        <v>0.46153846153846156</v>
      </c>
      <c r="G39" s="63"/>
      <c r="H39" s="1"/>
      <c r="I39" s="64">
        <v>2</v>
      </c>
      <c r="J39" s="20"/>
      <c r="K39" s="20"/>
      <c r="L39" s="65">
        <f t="shared" si="16"/>
        <v>0</v>
      </c>
      <c r="N39" s="3"/>
      <c r="O39" s="3"/>
      <c r="P39" s="3"/>
      <c r="Q39" s="3"/>
    </row>
    <row r="40" spans="1:17" ht="26.25" x14ac:dyDescent="0.4">
      <c r="A40" s="57" t="str">
        <f t="shared" si="11"/>
        <v>Re-Employed</v>
      </c>
      <c r="B40" s="58">
        <f t="shared" si="12"/>
        <v>89500</v>
      </c>
      <c r="C40" s="59">
        <v>38000</v>
      </c>
      <c r="D40" s="60">
        <f t="shared" si="13"/>
        <v>127500</v>
      </c>
      <c r="E40" s="61">
        <f t="shared" si="14"/>
        <v>0.70196078431372544</v>
      </c>
      <c r="F40" s="62">
        <f t="shared" si="15"/>
        <v>0.29803921568627451</v>
      </c>
      <c r="G40" s="63"/>
      <c r="H40" s="1"/>
      <c r="I40" s="64">
        <v>2</v>
      </c>
      <c r="J40" s="20"/>
      <c r="K40" s="20"/>
      <c r="L40" s="65">
        <f t="shared" si="16"/>
        <v>0</v>
      </c>
      <c r="N40" s="3"/>
      <c r="O40" s="3"/>
      <c r="P40" s="3"/>
      <c r="Q40" s="3"/>
    </row>
    <row r="41" spans="1:17" ht="26.25" x14ac:dyDescent="0.4">
      <c r="A41" s="57" t="str">
        <f t="shared" si="11"/>
        <v>Johnnie lives with Dad</v>
      </c>
      <c r="B41" s="58">
        <f t="shared" si="12"/>
        <v>89500</v>
      </c>
      <c r="C41" s="66"/>
      <c r="D41" s="60">
        <f t="shared" si="13"/>
        <v>89500</v>
      </c>
      <c r="E41" s="61">
        <f t="shared" si="14"/>
        <v>1</v>
      </c>
      <c r="F41" s="62">
        <f t="shared" si="15"/>
        <v>0</v>
      </c>
      <c r="G41" s="63"/>
      <c r="H41" s="1"/>
      <c r="I41" s="64"/>
      <c r="J41" s="20"/>
      <c r="K41" s="20"/>
      <c r="L41" s="65">
        <f t="shared" si="16"/>
        <v>0</v>
      </c>
      <c r="N41" s="3"/>
      <c r="O41" s="3"/>
      <c r="P41" s="3"/>
      <c r="Q41" s="3"/>
    </row>
    <row r="42" spans="1:17" ht="26.25" x14ac:dyDescent="0.4">
      <c r="A42" s="57" t="str">
        <f t="shared" si="11"/>
        <v xml:space="preserve">Dad has Income Raise </v>
      </c>
      <c r="B42" s="58">
        <f t="shared" si="12"/>
        <v>93000</v>
      </c>
      <c r="C42" s="66"/>
      <c r="D42" s="60">
        <f t="shared" si="13"/>
        <v>93000</v>
      </c>
      <c r="E42" s="61">
        <f t="shared" si="14"/>
        <v>1</v>
      </c>
      <c r="F42" s="62">
        <f t="shared" si="15"/>
        <v>0</v>
      </c>
      <c r="G42" s="63"/>
      <c r="H42" s="1"/>
      <c r="I42" s="64"/>
      <c r="J42" s="20"/>
      <c r="K42" s="20"/>
      <c r="L42" s="65">
        <f t="shared" si="16"/>
        <v>0</v>
      </c>
      <c r="N42" s="3"/>
      <c r="O42" s="3"/>
      <c r="P42" s="3"/>
      <c r="Q42" s="3"/>
    </row>
    <row r="43" spans="1:17" ht="26.25" x14ac:dyDescent="0.4">
      <c r="A43" s="57" t="str">
        <f t="shared" si="11"/>
        <v>Suzzie lives with Dad</v>
      </c>
      <c r="B43" s="58">
        <f t="shared" si="12"/>
        <v>93000</v>
      </c>
      <c r="C43" s="66"/>
      <c r="D43" s="60">
        <f t="shared" si="13"/>
        <v>93000</v>
      </c>
      <c r="E43" s="61">
        <f t="shared" si="14"/>
        <v>1</v>
      </c>
      <c r="F43" s="62">
        <f t="shared" si="15"/>
        <v>0</v>
      </c>
      <c r="G43" s="63"/>
      <c r="H43" s="1"/>
      <c r="I43" s="64"/>
      <c r="J43" s="20"/>
      <c r="K43" s="20"/>
      <c r="L43" s="65">
        <f t="shared" si="16"/>
        <v>0</v>
      </c>
      <c r="N43" s="3"/>
      <c r="O43" s="3"/>
      <c r="P43" s="3"/>
      <c r="Q43" s="3"/>
    </row>
    <row r="44" spans="1:17" ht="26.25" x14ac:dyDescent="0.4">
      <c r="A44" s="57" t="str">
        <f t="shared" si="11"/>
        <v xml:space="preserve">Johnnie lives with Mom </v>
      </c>
      <c r="B44" s="58">
        <f t="shared" si="12"/>
        <v>93000</v>
      </c>
      <c r="C44" s="68"/>
      <c r="D44" s="60">
        <f t="shared" si="13"/>
        <v>93000</v>
      </c>
      <c r="E44" s="61">
        <f t="shared" si="14"/>
        <v>1</v>
      </c>
      <c r="F44" s="62">
        <f t="shared" si="15"/>
        <v>0</v>
      </c>
      <c r="G44" s="63"/>
      <c r="H44" s="1"/>
      <c r="I44" s="64"/>
      <c r="J44" s="20"/>
      <c r="K44" s="20"/>
      <c r="L44" s="65">
        <f t="shared" si="16"/>
        <v>0</v>
      </c>
      <c r="N44" s="3"/>
      <c r="O44" s="3"/>
      <c r="P44" s="3"/>
      <c r="Q44" s="3"/>
    </row>
    <row r="45" spans="1:17" ht="26.25" x14ac:dyDescent="0.4">
      <c r="A45" s="57" t="str">
        <f t="shared" si="11"/>
        <v>Johnnie Lives at Girlfriend's Parents</v>
      </c>
      <c r="B45" s="58">
        <f t="shared" si="12"/>
        <v>93000</v>
      </c>
      <c r="C45" s="57"/>
      <c r="D45" s="60">
        <f t="shared" si="13"/>
        <v>93000</v>
      </c>
      <c r="E45" s="61">
        <f t="shared" si="14"/>
        <v>1</v>
      </c>
      <c r="F45" s="62">
        <f t="shared" si="15"/>
        <v>0</v>
      </c>
      <c r="G45" s="63"/>
      <c r="H45" s="1"/>
      <c r="I45" s="64"/>
      <c r="J45" s="69"/>
      <c r="K45" s="69"/>
      <c r="L45" s="65">
        <f t="shared" si="16"/>
        <v>0</v>
      </c>
      <c r="N45" s="3"/>
      <c r="O45" s="3"/>
      <c r="P45" s="3"/>
      <c r="Q45" s="3"/>
    </row>
    <row r="46" spans="1:17" ht="26.25" x14ac:dyDescent="0.4">
      <c r="A46" s="57" t="str">
        <f t="shared" si="11"/>
        <v>Johnnie Starts at Univ of Toronto</v>
      </c>
      <c r="B46" s="58">
        <f t="shared" si="12"/>
        <v>93000</v>
      </c>
      <c r="C46" s="57"/>
      <c r="D46" s="60">
        <f t="shared" si="13"/>
        <v>93000</v>
      </c>
      <c r="E46" s="61">
        <f t="shared" si="14"/>
        <v>1</v>
      </c>
      <c r="F46" s="62">
        <f t="shared" si="15"/>
        <v>0</v>
      </c>
      <c r="G46" s="63"/>
      <c r="H46" s="1"/>
      <c r="I46" s="64"/>
      <c r="J46" s="69"/>
      <c r="K46" s="69"/>
      <c r="L46" s="65">
        <f t="shared" si="16"/>
        <v>0</v>
      </c>
      <c r="N46" s="3"/>
      <c r="O46" s="3"/>
      <c r="P46" s="3"/>
      <c r="Q46" s="3"/>
    </row>
    <row r="47" spans="1:17" ht="26.25" x14ac:dyDescent="0.4">
      <c r="A47" s="57" t="str">
        <f t="shared" si="11"/>
        <v xml:space="preserve">Dad has an Income Raise </v>
      </c>
      <c r="B47" s="58">
        <f t="shared" si="12"/>
        <v>111000</v>
      </c>
      <c r="C47" s="57"/>
      <c r="D47" s="60">
        <f t="shared" si="13"/>
        <v>111000</v>
      </c>
      <c r="E47" s="61">
        <f t="shared" si="14"/>
        <v>1</v>
      </c>
      <c r="F47" s="62">
        <f t="shared" si="15"/>
        <v>0</v>
      </c>
      <c r="G47" s="63"/>
      <c r="H47" s="1"/>
      <c r="I47" s="64"/>
      <c r="J47" s="69"/>
      <c r="K47" s="69"/>
      <c r="L47" s="65">
        <f t="shared" si="16"/>
        <v>0</v>
      </c>
      <c r="N47" s="3"/>
      <c r="O47" s="3"/>
      <c r="P47" s="3"/>
      <c r="Q47" s="3"/>
    </row>
    <row r="48" spans="1:17" ht="26.25" x14ac:dyDescent="0.4">
      <c r="A48" s="57" t="str">
        <f t="shared" si="11"/>
        <v>Suzzie lives with Mom (there is no Table Amount for Johnnie)</v>
      </c>
      <c r="B48" s="58">
        <f t="shared" si="12"/>
        <v>111000</v>
      </c>
      <c r="C48" s="57"/>
      <c r="D48" s="60">
        <f t="shared" si="13"/>
        <v>111000</v>
      </c>
      <c r="E48" s="61">
        <f t="shared" si="14"/>
        <v>1</v>
      </c>
      <c r="F48" s="62">
        <f t="shared" si="15"/>
        <v>0</v>
      </c>
      <c r="G48" s="63"/>
      <c r="H48" s="1"/>
      <c r="I48" s="64"/>
      <c r="J48" s="69"/>
      <c r="K48" s="69"/>
      <c r="L48" s="65">
        <f t="shared" si="16"/>
        <v>0</v>
      </c>
      <c r="N48" s="3"/>
      <c r="O48" s="3"/>
      <c r="P48" s="3"/>
      <c r="Q48" s="3"/>
    </row>
    <row r="49" spans="1:17" ht="26.25" x14ac:dyDescent="0.4">
      <c r="A49" s="57"/>
      <c r="B49" s="58"/>
      <c r="C49" s="57"/>
      <c r="D49" s="60">
        <f t="shared" si="13"/>
        <v>0</v>
      </c>
      <c r="E49" s="61">
        <f t="shared" si="14"/>
        <v>0</v>
      </c>
      <c r="F49" s="62">
        <f t="shared" si="15"/>
        <v>0</v>
      </c>
      <c r="G49" s="63"/>
      <c r="H49" s="1"/>
      <c r="I49" s="64"/>
      <c r="J49" s="69"/>
      <c r="K49" s="69"/>
      <c r="L49" s="65">
        <f t="shared" si="16"/>
        <v>0</v>
      </c>
      <c r="N49" s="3"/>
      <c r="O49" s="3"/>
      <c r="P49" s="3"/>
      <c r="Q49" s="3"/>
    </row>
    <row r="50" spans="1:17" ht="26.25" x14ac:dyDescent="0.4">
      <c r="A50" s="57"/>
      <c r="B50" s="58"/>
      <c r="C50" s="57"/>
      <c r="D50" s="60">
        <f t="shared" si="13"/>
        <v>0</v>
      </c>
      <c r="E50" s="61">
        <f t="shared" si="14"/>
        <v>0</v>
      </c>
      <c r="F50" s="62">
        <f t="shared" si="15"/>
        <v>0</v>
      </c>
      <c r="G50" s="63"/>
      <c r="H50" s="1"/>
      <c r="I50" s="64"/>
      <c r="J50" s="69"/>
      <c r="K50" s="69"/>
      <c r="L50" s="65">
        <f t="shared" si="16"/>
        <v>0</v>
      </c>
      <c r="N50" s="3"/>
      <c r="O50" s="3"/>
      <c r="P50" s="3"/>
      <c r="Q50" s="3"/>
    </row>
    <row r="51" spans="1:17" ht="26.25" x14ac:dyDescent="0.4">
      <c r="A51" s="57"/>
      <c r="B51" s="58"/>
      <c r="C51" s="57"/>
      <c r="D51" s="60">
        <f t="shared" si="13"/>
        <v>0</v>
      </c>
      <c r="E51" s="61">
        <f t="shared" si="14"/>
        <v>0</v>
      </c>
      <c r="F51" s="62">
        <f t="shared" si="15"/>
        <v>0</v>
      </c>
      <c r="G51" s="63"/>
      <c r="H51" s="1"/>
      <c r="I51" s="64"/>
      <c r="J51" s="69"/>
      <c r="K51" s="69"/>
      <c r="L51" s="65">
        <f t="shared" si="16"/>
        <v>0</v>
      </c>
      <c r="N51" s="3"/>
      <c r="O51" s="3"/>
      <c r="P51" s="3"/>
      <c r="Q51" s="3"/>
    </row>
    <row r="52" spans="1:17" ht="26.25" x14ac:dyDescent="0.4">
      <c r="A52" s="57"/>
      <c r="B52" s="58"/>
      <c r="C52" s="57"/>
      <c r="D52" s="60">
        <f t="shared" si="13"/>
        <v>0</v>
      </c>
      <c r="E52" s="61">
        <f t="shared" si="14"/>
        <v>0</v>
      </c>
      <c r="F52" s="62">
        <f t="shared" si="15"/>
        <v>0</v>
      </c>
      <c r="G52" s="63"/>
      <c r="H52" s="1"/>
      <c r="I52" s="64"/>
      <c r="J52" s="69"/>
      <c r="K52" s="69"/>
      <c r="L52" s="65">
        <f t="shared" si="16"/>
        <v>0</v>
      </c>
      <c r="N52" s="3"/>
      <c r="O52" s="3"/>
      <c r="P52" s="3"/>
      <c r="Q52" s="3"/>
    </row>
    <row r="53" spans="1:17" ht="26.25" x14ac:dyDescent="0.4">
      <c r="A53" s="57"/>
      <c r="B53" s="58"/>
      <c r="C53" s="57"/>
      <c r="D53" s="60">
        <f t="shared" si="13"/>
        <v>0</v>
      </c>
      <c r="E53" s="61">
        <f t="shared" si="14"/>
        <v>0</v>
      </c>
      <c r="F53" s="62">
        <f t="shared" si="15"/>
        <v>0</v>
      </c>
      <c r="G53" s="63"/>
      <c r="H53" s="1"/>
      <c r="I53" s="64"/>
      <c r="J53" s="69"/>
      <c r="K53" s="69"/>
      <c r="L53" s="65">
        <f t="shared" si="16"/>
        <v>0</v>
      </c>
      <c r="N53" s="3"/>
      <c r="O53" s="3"/>
      <c r="P53" s="3"/>
      <c r="Q53" s="3"/>
    </row>
    <row r="54" spans="1:17" ht="26.25" x14ac:dyDescent="0.4">
      <c r="A54" s="57"/>
      <c r="B54" s="58"/>
      <c r="C54" s="57"/>
      <c r="D54" s="60">
        <f t="shared" si="13"/>
        <v>0</v>
      </c>
      <c r="E54" s="61">
        <f t="shared" si="14"/>
        <v>0</v>
      </c>
      <c r="F54" s="62">
        <f t="shared" si="15"/>
        <v>0</v>
      </c>
      <c r="G54" s="63"/>
      <c r="H54" s="1"/>
      <c r="I54" s="64"/>
      <c r="J54" s="69"/>
      <c r="K54" s="69"/>
      <c r="L54" s="65">
        <f t="shared" si="16"/>
        <v>0</v>
      </c>
      <c r="N54" s="3"/>
      <c r="O54" s="3"/>
      <c r="P54" s="3"/>
      <c r="Q54" s="3"/>
    </row>
    <row r="55" spans="1:17" ht="26.25" x14ac:dyDescent="0.4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8"/>
      <c r="N55" s="3"/>
      <c r="O55" s="3"/>
      <c r="P55" s="3"/>
      <c r="Q55" s="3"/>
    </row>
    <row r="56" spans="1:17" ht="21" x14ac:dyDescent="0.35">
      <c r="A56" s="76" t="s">
        <v>73</v>
      </c>
      <c r="B56" s="76"/>
      <c r="C56" s="76"/>
      <c r="D56" s="2"/>
      <c r="E56" s="2"/>
      <c r="F56" s="2"/>
      <c r="G56" s="76" t="s">
        <v>75</v>
      </c>
      <c r="H56" s="1"/>
      <c r="I56" s="1"/>
      <c r="J56" s="1"/>
      <c r="K56" s="2"/>
      <c r="L56" s="2"/>
      <c r="M56" s="8"/>
    </row>
  </sheetData>
  <protectedRanges>
    <protectedRange sqref="I4:J5 J1:K3 G3:G4 J22:K22 A3:F5 A22:H22 B1:H2" name="Range1"/>
    <protectedRange sqref="J33:L33 A33:C33" name="Range1_2_3"/>
    <protectedRange sqref="A34:C37 I34:K38 J39:K44 B38:B54 I39:I54 C38:C44" name="Range1_2_4"/>
    <protectedRange sqref="K6 A6:G21 I6:J21" name="Range1_3"/>
    <protectedRange sqref="A1:A2" name="Range1_4"/>
    <protectedRange sqref="A23:G32 I23:J32" name="Range1_6"/>
    <protectedRange sqref="A38:A48" name="Range1_2_1_3"/>
  </protectedRanges>
  <printOptions horizontalCentered="1" verticalCentered="1"/>
  <pageMargins left="0.75" right="0.75" top="0.55000000000000004" bottom="0.5" header="0" footer="0"/>
  <pageSetup paperSize="5" scale="64" fitToWidth="2" fitToHeight="2" orientation="landscape" r:id="rId1"/>
  <headerFooter>
    <oddHeader>&amp;L&amp;"-,Bold"&amp;16&amp;KFF0000Sheet 2
Example of a complicated fact allegation:&amp;C&amp;"-,Bold"&amp;24Retroactive Child Support Spreadsheet 
(with provision for credits)&amp;R&amp;"-,Bold"
Sheet Two, Page &amp;P</oddHeader>
  </headerFooter>
  <rowBreaks count="1" manualBreakCount="1">
    <brk id="3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57"/>
  <sheetViews>
    <sheetView showRuler="0" zoomScale="60" zoomScaleNormal="60" zoomScaleSheetLayoutView="40" zoomScalePageLayoutView="60" workbookViewId="0">
      <selection activeCell="E37" sqref="E37"/>
    </sheetView>
  </sheetViews>
  <sheetFormatPr defaultColWidth="11" defaultRowHeight="15.75" x14ac:dyDescent="0.25"/>
  <cols>
    <col min="1" max="1" width="71.125" customWidth="1"/>
    <col min="2" max="2" width="12" bestFit="1" customWidth="1"/>
    <col min="3" max="3" width="13.375" customWidth="1"/>
    <col min="4" max="4" width="10.875" customWidth="1"/>
    <col min="5" max="13" width="15.625" customWidth="1"/>
    <col min="14" max="14" width="9.5" customWidth="1"/>
  </cols>
  <sheetData>
    <row r="1" spans="1:17" ht="26.25" x14ac:dyDescent="0.4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4"/>
      <c r="N1" s="3"/>
      <c r="O1" s="3"/>
      <c r="P1" s="3"/>
      <c r="Q1" s="3"/>
    </row>
    <row r="2" spans="1:17" ht="26.25" x14ac:dyDescent="0.4">
      <c r="A2" s="9" t="s">
        <v>87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4"/>
      <c r="N2" s="3"/>
      <c r="O2" s="3"/>
      <c r="P2" s="3"/>
      <c r="Q2" s="3"/>
    </row>
    <row r="3" spans="1:17" ht="27" thickBot="1" x14ac:dyDescent="0.4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4"/>
      <c r="N3" s="3"/>
      <c r="O3" s="3"/>
      <c r="P3" s="3"/>
      <c r="Q3" s="3"/>
    </row>
    <row r="4" spans="1:17" ht="26.25" x14ac:dyDescent="0.4">
      <c r="A4" s="10" t="s">
        <v>80</v>
      </c>
      <c r="B4" s="11"/>
      <c r="C4" s="11"/>
      <c r="D4" s="11"/>
      <c r="E4" s="11" t="s">
        <v>8</v>
      </c>
      <c r="F4" s="11" t="s">
        <v>68</v>
      </c>
      <c r="G4" s="11" t="s">
        <v>10</v>
      </c>
      <c r="H4" s="11" t="s">
        <v>12</v>
      </c>
      <c r="I4" s="11"/>
      <c r="J4" s="11"/>
      <c r="K4" s="11"/>
      <c r="L4" s="12"/>
      <c r="M4" s="5"/>
      <c r="N4" s="3"/>
      <c r="O4" s="3"/>
      <c r="P4" s="3"/>
      <c r="Q4" s="3"/>
    </row>
    <row r="5" spans="1:17" ht="26.25" x14ac:dyDescent="0.4">
      <c r="A5" s="13"/>
      <c r="B5" s="14"/>
      <c r="C5" s="14" t="s">
        <v>5</v>
      </c>
      <c r="D5" s="14" t="s">
        <v>6</v>
      </c>
      <c r="E5" s="14" t="s">
        <v>49</v>
      </c>
      <c r="F5" s="14" t="s">
        <v>83</v>
      </c>
      <c r="G5" s="14" t="s">
        <v>69</v>
      </c>
      <c r="H5" s="14" t="s">
        <v>11</v>
      </c>
      <c r="I5" s="14" t="s">
        <v>71</v>
      </c>
      <c r="J5" s="14" t="s">
        <v>14</v>
      </c>
      <c r="K5" s="14" t="s">
        <v>14</v>
      </c>
      <c r="L5" s="15"/>
      <c r="N5" s="3"/>
      <c r="O5" s="3"/>
      <c r="P5" s="3"/>
      <c r="Q5" s="3"/>
    </row>
    <row r="6" spans="1:17" ht="26.25" x14ac:dyDescent="0.4">
      <c r="A6" s="13" t="s">
        <v>1</v>
      </c>
      <c r="B6" s="14" t="s">
        <v>2</v>
      </c>
      <c r="C6" s="14" t="s">
        <v>4</v>
      </c>
      <c r="D6" s="14" t="s">
        <v>96</v>
      </c>
      <c r="E6" s="14" t="s">
        <v>93</v>
      </c>
      <c r="F6" s="16" t="s">
        <v>55</v>
      </c>
      <c r="G6" s="16" t="s">
        <v>95</v>
      </c>
      <c r="H6" s="17" t="s">
        <v>55</v>
      </c>
      <c r="I6" s="14" t="s">
        <v>13</v>
      </c>
      <c r="J6" s="14" t="s">
        <v>29</v>
      </c>
      <c r="K6" s="14" t="s">
        <v>22</v>
      </c>
      <c r="L6" s="15" t="s">
        <v>15</v>
      </c>
      <c r="N6" s="3"/>
      <c r="O6" s="3"/>
      <c r="P6" s="3"/>
      <c r="Q6" s="3"/>
    </row>
    <row r="7" spans="1:17" ht="26.25" x14ac:dyDescent="0.4">
      <c r="A7" s="18"/>
      <c r="B7" s="120"/>
      <c r="C7" s="20"/>
      <c r="D7" s="21"/>
      <c r="E7" s="22"/>
      <c r="F7" s="22"/>
      <c r="G7" s="23">
        <f>F7*E37</f>
        <v>0</v>
      </c>
      <c r="H7" s="23">
        <f>SUM(E7+G7)</f>
        <v>0</v>
      </c>
      <c r="I7" s="22"/>
      <c r="J7" s="24"/>
      <c r="K7" s="25">
        <f>SUM(H7*I7)</f>
        <v>0</v>
      </c>
      <c r="L7" s="26">
        <f>SUM(J7-K7)</f>
        <v>0</v>
      </c>
      <c r="M7" s="6"/>
      <c r="N7" s="3"/>
      <c r="O7" s="3"/>
      <c r="P7" s="3"/>
      <c r="Q7" s="3"/>
    </row>
    <row r="8" spans="1:17" ht="26.25" x14ac:dyDescent="0.4">
      <c r="A8" s="18"/>
      <c r="B8" s="19"/>
      <c r="C8" s="20"/>
      <c r="D8" s="21"/>
      <c r="E8" s="22"/>
      <c r="F8" s="22"/>
      <c r="G8" s="23">
        <f>IFERROR(SUM(F8*E41),0)</f>
        <v>0</v>
      </c>
      <c r="H8" s="23">
        <f t="shared" ref="H8:H17" si="0">SUM(E8+G8)</f>
        <v>0</v>
      </c>
      <c r="I8" s="22"/>
      <c r="J8" s="24"/>
      <c r="K8" s="25">
        <f t="shared" ref="K8:K16" si="1">SUM(H8*I8)</f>
        <v>0</v>
      </c>
      <c r="L8" s="26">
        <f t="shared" ref="L8:L17" si="2">SUM(J8-K8)</f>
        <v>0</v>
      </c>
      <c r="M8" s="6"/>
      <c r="N8" s="3"/>
      <c r="O8" s="3"/>
      <c r="P8" s="3"/>
      <c r="Q8" s="3"/>
    </row>
    <row r="9" spans="1:17" ht="26.25" x14ac:dyDescent="0.4">
      <c r="A9" s="18"/>
      <c r="B9" s="19"/>
      <c r="C9" s="20"/>
      <c r="D9" s="21"/>
      <c r="E9" s="22"/>
      <c r="F9" s="22"/>
      <c r="G9" s="23">
        <f>IFERROR(SUM(F9*E42),0)</f>
        <v>0</v>
      </c>
      <c r="H9" s="23">
        <f t="shared" si="0"/>
        <v>0</v>
      </c>
      <c r="I9" s="22"/>
      <c r="J9" s="24"/>
      <c r="K9" s="25">
        <f t="shared" si="1"/>
        <v>0</v>
      </c>
      <c r="L9" s="26">
        <f t="shared" si="2"/>
        <v>0</v>
      </c>
      <c r="M9" s="6"/>
      <c r="N9" s="3"/>
      <c r="O9" s="3"/>
      <c r="P9" s="3"/>
      <c r="Q9" s="3"/>
    </row>
    <row r="10" spans="1:17" ht="26.25" x14ac:dyDescent="0.4">
      <c r="A10" s="18"/>
      <c r="B10" s="19"/>
      <c r="C10" s="20"/>
      <c r="D10" s="21"/>
      <c r="E10" s="22"/>
      <c r="F10" s="22"/>
      <c r="G10" s="23">
        <f t="shared" ref="G10:G17" si="3">IFERROR(SUM(F10*E44),0)</f>
        <v>0</v>
      </c>
      <c r="H10" s="23">
        <f t="shared" si="0"/>
        <v>0</v>
      </c>
      <c r="I10" s="22"/>
      <c r="J10" s="24"/>
      <c r="K10" s="25">
        <f t="shared" si="1"/>
        <v>0</v>
      </c>
      <c r="L10" s="26">
        <f t="shared" si="2"/>
        <v>0</v>
      </c>
      <c r="M10" s="6"/>
      <c r="N10" s="3"/>
      <c r="O10" s="3"/>
      <c r="P10" s="3"/>
      <c r="Q10" s="3"/>
    </row>
    <row r="11" spans="1:17" ht="26.25" x14ac:dyDescent="0.4">
      <c r="A11" s="18"/>
      <c r="B11" s="19"/>
      <c r="C11" s="20"/>
      <c r="D11" s="21"/>
      <c r="E11" s="22"/>
      <c r="F11" s="22"/>
      <c r="G11" s="23">
        <f t="shared" si="3"/>
        <v>0</v>
      </c>
      <c r="H11" s="23">
        <f t="shared" si="0"/>
        <v>0</v>
      </c>
      <c r="I11" s="22"/>
      <c r="J11" s="24"/>
      <c r="K11" s="25">
        <f t="shared" si="1"/>
        <v>0</v>
      </c>
      <c r="L11" s="26">
        <f t="shared" si="2"/>
        <v>0</v>
      </c>
      <c r="M11" s="6"/>
      <c r="N11" s="3"/>
      <c r="O11" s="3"/>
      <c r="P11" s="3"/>
      <c r="Q11" s="3"/>
    </row>
    <row r="12" spans="1:17" ht="26.25" x14ac:dyDescent="0.4">
      <c r="A12" s="18"/>
      <c r="B12" s="19"/>
      <c r="C12" s="27"/>
      <c r="D12" s="21"/>
      <c r="E12" s="22"/>
      <c r="F12" s="22"/>
      <c r="G12" s="23">
        <f t="shared" si="3"/>
        <v>0</v>
      </c>
      <c r="H12" s="23">
        <f t="shared" si="0"/>
        <v>0</v>
      </c>
      <c r="I12" s="22"/>
      <c r="J12" s="24"/>
      <c r="K12" s="25">
        <f t="shared" si="1"/>
        <v>0</v>
      </c>
      <c r="L12" s="26">
        <f t="shared" si="2"/>
        <v>0</v>
      </c>
      <c r="M12" s="6"/>
      <c r="N12" s="3"/>
      <c r="O12" s="3"/>
      <c r="P12" s="3"/>
      <c r="Q12" s="3"/>
    </row>
    <row r="13" spans="1:17" ht="26.25" x14ac:dyDescent="0.4">
      <c r="A13" s="18"/>
      <c r="B13" s="19"/>
      <c r="C13" s="27"/>
      <c r="D13" s="21"/>
      <c r="E13" s="22"/>
      <c r="F13" s="22"/>
      <c r="G13" s="23">
        <f t="shared" si="3"/>
        <v>0</v>
      </c>
      <c r="H13" s="23">
        <f t="shared" si="0"/>
        <v>0</v>
      </c>
      <c r="I13" s="22"/>
      <c r="J13" s="24"/>
      <c r="K13" s="25">
        <f t="shared" si="1"/>
        <v>0</v>
      </c>
      <c r="L13" s="26">
        <f t="shared" si="2"/>
        <v>0</v>
      </c>
      <c r="M13" s="6"/>
      <c r="N13" s="3"/>
      <c r="O13" s="3"/>
      <c r="P13" s="3"/>
      <c r="Q13" s="3"/>
    </row>
    <row r="14" spans="1:17" ht="26.25" x14ac:dyDescent="0.4">
      <c r="A14" s="18"/>
      <c r="B14" s="19"/>
      <c r="C14" s="27"/>
      <c r="D14" s="21"/>
      <c r="E14" s="22"/>
      <c r="F14" s="22"/>
      <c r="G14" s="23">
        <f t="shared" si="3"/>
        <v>0</v>
      </c>
      <c r="H14" s="23">
        <f t="shared" si="0"/>
        <v>0</v>
      </c>
      <c r="I14" s="22"/>
      <c r="J14" s="24"/>
      <c r="K14" s="25">
        <f t="shared" si="1"/>
        <v>0</v>
      </c>
      <c r="L14" s="26">
        <f t="shared" si="2"/>
        <v>0</v>
      </c>
      <c r="M14" s="6"/>
      <c r="N14" s="3"/>
      <c r="O14" s="3"/>
      <c r="P14" s="3"/>
      <c r="Q14" s="3"/>
    </row>
    <row r="15" spans="1:17" ht="26.25" x14ac:dyDescent="0.4">
      <c r="A15" s="18"/>
      <c r="B15" s="19"/>
      <c r="C15" s="27"/>
      <c r="D15" s="21"/>
      <c r="E15" s="22"/>
      <c r="F15" s="22"/>
      <c r="G15" s="23">
        <f t="shared" si="3"/>
        <v>0</v>
      </c>
      <c r="H15" s="23">
        <f t="shared" si="0"/>
        <v>0</v>
      </c>
      <c r="I15" s="22"/>
      <c r="J15" s="24"/>
      <c r="K15" s="25">
        <f t="shared" si="1"/>
        <v>0</v>
      </c>
      <c r="L15" s="26">
        <f t="shared" si="2"/>
        <v>0</v>
      </c>
      <c r="M15" s="6"/>
      <c r="N15" s="3"/>
      <c r="O15" s="3"/>
      <c r="P15" s="3"/>
      <c r="Q15" s="3"/>
    </row>
    <row r="16" spans="1:17" ht="26.25" x14ac:dyDescent="0.4">
      <c r="A16" s="18"/>
      <c r="B16" s="19"/>
      <c r="C16" s="27"/>
      <c r="D16" s="21"/>
      <c r="E16" s="22"/>
      <c r="F16" s="22"/>
      <c r="G16" s="23">
        <f t="shared" si="3"/>
        <v>0</v>
      </c>
      <c r="H16" s="23">
        <f t="shared" si="0"/>
        <v>0</v>
      </c>
      <c r="I16" s="22"/>
      <c r="J16" s="24"/>
      <c r="K16" s="25">
        <f t="shared" si="1"/>
        <v>0</v>
      </c>
      <c r="L16" s="26">
        <f t="shared" si="2"/>
        <v>0</v>
      </c>
      <c r="M16" s="6"/>
      <c r="N16" s="3"/>
      <c r="O16" s="3"/>
      <c r="P16" s="3"/>
      <c r="Q16" s="3"/>
    </row>
    <row r="17" spans="1:17" ht="26.25" x14ac:dyDescent="0.4">
      <c r="A17" s="18"/>
      <c r="B17" s="19"/>
      <c r="C17" s="27"/>
      <c r="D17" s="21"/>
      <c r="E17" s="22"/>
      <c r="F17" s="22"/>
      <c r="G17" s="23">
        <f t="shared" si="3"/>
        <v>0</v>
      </c>
      <c r="H17" s="23">
        <f t="shared" si="0"/>
        <v>0</v>
      </c>
      <c r="I17" s="22"/>
      <c r="J17" s="24"/>
      <c r="K17" s="25"/>
      <c r="L17" s="26">
        <f t="shared" si="2"/>
        <v>0</v>
      </c>
      <c r="M17" s="6"/>
      <c r="N17" s="3"/>
      <c r="O17" s="3"/>
      <c r="P17" s="3"/>
      <c r="Q17" s="3"/>
    </row>
    <row r="18" spans="1:17" ht="26.25" x14ac:dyDescent="0.4">
      <c r="A18" s="28" t="s">
        <v>20</v>
      </c>
      <c r="B18" s="113"/>
      <c r="C18" s="23"/>
      <c r="D18" s="23"/>
      <c r="E18" s="23"/>
      <c r="F18" s="23"/>
      <c r="G18" s="23"/>
      <c r="H18" s="23"/>
      <c r="I18" s="23"/>
      <c r="J18" s="23"/>
      <c r="K18" s="25"/>
      <c r="L18" s="26">
        <f>L31</f>
        <v>0</v>
      </c>
      <c r="M18" s="6"/>
      <c r="N18" s="3"/>
      <c r="O18" s="3"/>
      <c r="P18" s="3"/>
      <c r="Q18" s="3"/>
    </row>
    <row r="19" spans="1:17" ht="27" thickBot="1" x14ac:dyDescent="0.45">
      <c r="A19" s="29" t="s">
        <v>88</v>
      </c>
      <c r="B19" s="138"/>
      <c r="C19" s="139"/>
      <c r="D19" s="139"/>
      <c r="E19" s="139"/>
      <c r="F19" s="139"/>
      <c r="G19" s="139"/>
      <c r="H19" s="139"/>
      <c r="I19" s="139"/>
      <c r="J19" s="139"/>
      <c r="K19" s="140"/>
      <c r="L19" s="141">
        <f>SUM(L7:L18)</f>
        <v>0</v>
      </c>
      <c r="M19" s="6"/>
      <c r="N19" s="3"/>
      <c r="O19" s="3"/>
      <c r="P19" s="3"/>
      <c r="Q19" s="3"/>
    </row>
    <row r="20" spans="1:17" ht="27" thickBot="1" x14ac:dyDescent="0.45">
      <c r="A20" s="121"/>
      <c r="B20" s="1"/>
      <c r="C20" s="116"/>
      <c r="D20" s="116"/>
      <c r="E20" s="116"/>
      <c r="F20" s="116"/>
      <c r="G20" s="116"/>
      <c r="H20" s="116"/>
      <c r="I20" s="116"/>
      <c r="J20" s="116"/>
      <c r="K20" s="122"/>
      <c r="L20" s="122"/>
      <c r="M20" s="6"/>
      <c r="N20" s="3"/>
      <c r="O20" s="3"/>
      <c r="P20" s="3"/>
      <c r="Q20" s="3"/>
    </row>
    <row r="21" spans="1:17" ht="27" thickBot="1" x14ac:dyDescent="0.45">
      <c r="A21" s="32" t="s">
        <v>99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4"/>
      <c r="N21" s="3"/>
      <c r="O21" s="3"/>
      <c r="P21" s="3"/>
      <c r="Q21" s="3"/>
    </row>
    <row r="22" spans="1:17" ht="26.25" x14ac:dyDescent="0.4">
      <c r="A22" s="33" t="s">
        <v>3</v>
      </c>
      <c r="B22" s="11"/>
      <c r="C22" s="11"/>
      <c r="D22" s="11"/>
      <c r="E22" s="11" t="s">
        <v>17</v>
      </c>
      <c r="F22" s="11" t="s">
        <v>68</v>
      </c>
      <c r="G22" s="11"/>
      <c r="H22" s="11"/>
      <c r="I22" s="11"/>
      <c r="J22" s="11"/>
      <c r="K22" s="11"/>
      <c r="L22" s="12"/>
      <c r="M22" s="5"/>
      <c r="N22" s="3"/>
      <c r="O22" s="3"/>
      <c r="P22" s="3"/>
      <c r="Q22" s="3"/>
    </row>
    <row r="23" spans="1:17" ht="26.25" x14ac:dyDescent="0.4">
      <c r="A23" s="13"/>
      <c r="B23" s="14"/>
      <c r="C23" s="14" t="s">
        <v>65</v>
      </c>
      <c r="D23" s="14" t="s">
        <v>6</v>
      </c>
      <c r="E23" s="14" t="s">
        <v>49</v>
      </c>
      <c r="F23" s="14" t="s">
        <v>97</v>
      </c>
      <c r="G23" s="14" t="s">
        <v>10</v>
      </c>
      <c r="H23" s="14" t="s">
        <v>12</v>
      </c>
      <c r="I23" s="14" t="s">
        <v>6</v>
      </c>
      <c r="J23" s="14" t="s">
        <v>14</v>
      </c>
      <c r="K23" s="14" t="s">
        <v>14</v>
      </c>
      <c r="L23" s="15"/>
      <c r="N23" s="3"/>
      <c r="O23" s="3"/>
      <c r="P23" s="3"/>
      <c r="Q23" s="3"/>
    </row>
    <row r="24" spans="1:17" ht="26.25" x14ac:dyDescent="0.4">
      <c r="A24" s="13" t="s">
        <v>1</v>
      </c>
      <c r="B24" s="14" t="s">
        <v>2</v>
      </c>
      <c r="C24" s="14" t="s">
        <v>4</v>
      </c>
      <c r="D24" s="14" t="s">
        <v>96</v>
      </c>
      <c r="E24" s="14" t="s">
        <v>93</v>
      </c>
      <c r="F24" s="14" t="s">
        <v>55</v>
      </c>
      <c r="G24" s="14" t="s">
        <v>81</v>
      </c>
      <c r="H24" s="14" t="s">
        <v>11</v>
      </c>
      <c r="I24" s="14" t="s">
        <v>13</v>
      </c>
      <c r="J24" s="14" t="s">
        <v>21</v>
      </c>
      <c r="K24" s="14" t="s">
        <v>82</v>
      </c>
      <c r="L24" s="15" t="s">
        <v>15</v>
      </c>
      <c r="N24" s="3"/>
      <c r="O24" s="3"/>
      <c r="P24" s="3"/>
      <c r="Q24" s="3"/>
    </row>
    <row r="25" spans="1:17" ht="26.25" x14ac:dyDescent="0.4">
      <c r="A25" s="18"/>
      <c r="B25" s="19"/>
      <c r="C25" s="22"/>
      <c r="D25" s="22"/>
      <c r="E25" s="22"/>
      <c r="F25" s="22"/>
      <c r="G25" s="22"/>
      <c r="H25" s="34">
        <f>SUM(E25+G25)</f>
        <v>0</v>
      </c>
      <c r="I25" s="22"/>
      <c r="J25" s="22"/>
      <c r="K25" s="34">
        <f>H25</f>
        <v>0</v>
      </c>
      <c r="L25" s="35">
        <f>H25-J25</f>
        <v>0</v>
      </c>
      <c r="M25" s="6"/>
      <c r="N25" s="3"/>
      <c r="O25" s="3"/>
      <c r="P25" s="3"/>
      <c r="Q25" s="3"/>
    </row>
    <row r="26" spans="1:17" ht="26.25" x14ac:dyDescent="0.4">
      <c r="A26" s="18"/>
      <c r="B26" s="19"/>
      <c r="C26" s="22"/>
      <c r="D26" s="22"/>
      <c r="E26" s="22"/>
      <c r="F26" s="22"/>
      <c r="G26" s="22"/>
      <c r="H26" s="34">
        <f t="shared" ref="H26:H30" si="4">SUM(E26+G26)</f>
        <v>0</v>
      </c>
      <c r="I26" s="22"/>
      <c r="J26" s="22"/>
      <c r="K26" s="34">
        <f t="shared" ref="K26:K30" si="5">H26</f>
        <v>0</v>
      </c>
      <c r="L26" s="35">
        <f t="shared" ref="L26:L30" si="6">H26-J26</f>
        <v>0</v>
      </c>
      <c r="M26" s="6"/>
      <c r="N26" s="3"/>
      <c r="O26" s="3"/>
      <c r="P26" s="3"/>
      <c r="Q26" s="3"/>
    </row>
    <row r="27" spans="1:17" ht="26.25" x14ac:dyDescent="0.4">
      <c r="A27" s="18"/>
      <c r="B27" s="19"/>
      <c r="C27" s="22"/>
      <c r="D27" s="22"/>
      <c r="E27" s="22"/>
      <c r="F27" s="22"/>
      <c r="G27" s="22"/>
      <c r="H27" s="34">
        <f t="shared" si="4"/>
        <v>0</v>
      </c>
      <c r="I27" s="22"/>
      <c r="J27" s="22"/>
      <c r="K27" s="34">
        <f t="shared" si="5"/>
        <v>0</v>
      </c>
      <c r="L27" s="35">
        <f t="shared" si="6"/>
        <v>0</v>
      </c>
      <c r="M27" s="6"/>
      <c r="N27" s="3"/>
      <c r="O27" s="3"/>
      <c r="P27" s="3"/>
      <c r="Q27" s="3"/>
    </row>
    <row r="28" spans="1:17" ht="26.25" x14ac:dyDescent="0.4">
      <c r="A28" s="18"/>
      <c r="B28" s="19"/>
      <c r="C28" s="22"/>
      <c r="D28" s="22"/>
      <c r="E28" s="22"/>
      <c r="F28" s="22"/>
      <c r="G28" s="22"/>
      <c r="H28" s="34">
        <f t="shared" si="4"/>
        <v>0</v>
      </c>
      <c r="I28" s="22"/>
      <c r="J28" s="22"/>
      <c r="K28" s="34">
        <f t="shared" si="5"/>
        <v>0</v>
      </c>
      <c r="L28" s="35">
        <f t="shared" si="6"/>
        <v>0</v>
      </c>
      <c r="M28" s="6"/>
      <c r="N28" s="3"/>
      <c r="O28" s="3"/>
      <c r="P28" s="3"/>
      <c r="Q28" s="3"/>
    </row>
    <row r="29" spans="1:17" ht="26.25" x14ac:dyDescent="0.4">
      <c r="A29" s="18"/>
      <c r="B29" s="19"/>
      <c r="C29" s="22"/>
      <c r="D29" s="22"/>
      <c r="E29" s="22"/>
      <c r="F29" s="22"/>
      <c r="G29" s="22"/>
      <c r="H29" s="34">
        <f t="shared" si="4"/>
        <v>0</v>
      </c>
      <c r="I29" s="22"/>
      <c r="J29" s="22"/>
      <c r="K29" s="34">
        <f t="shared" si="5"/>
        <v>0</v>
      </c>
      <c r="L29" s="35">
        <f t="shared" si="6"/>
        <v>0</v>
      </c>
      <c r="M29" s="6"/>
      <c r="N29" s="3"/>
      <c r="O29" s="3"/>
      <c r="P29" s="3"/>
      <c r="Q29" s="3"/>
    </row>
    <row r="30" spans="1:17" ht="26.25" x14ac:dyDescent="0.4">
      <c r="A30" s="18"/>
      <c r="B30" s="19"/>
      <c r="C30" s="22"/>
      <c r="D30" s="22"/>
      <c r="E30" s="22"/>
      <c r="F30" s="22"/>
      <c r="G30" s="22"/>
      <c r="H30" s="34">
        <f t="shared" si="4"/>
        <v>0</v>
      </c>
      <c r="I30" s="22"/>
      <c r="J30" s="22"/>
      <c r="K30" s="34">
        <f t="shared" si="5"/>
        <v>0</v>
      </c>
      <c r="L30" s="35">
        <f t="shared" si="6"/>
        <v>0</v>
      </c>
      <c r="M30" s="6"/>
      <c r="N30" s="3"/>
      <c r="O30" s="3"/>
      <c r="P30" s="3"/>
      <c r="Q30" s="3"/>
    </row>
    <row r="31" spans="1:17" ht="27" thickBot="1" x14ac:dyDescent="0.45">
      <c r="A31" s="36" t="s">
        <v>19</v>
      </c>
      <c r="B31" s="138"/>
      <c r="C31" s="139"/>
      <c r="D31" s="139"/>
      <c r="E31" s="139"/>
      <c r="F31" s="139"/>
      <c r="G31" s="139"/>
      <c r="H31" s="139"/>
      <c r="I31" s="139"/>
      <c r="J31" s="139"/>
      <c r="K31" s="139"/>
      <c r="L31" s="142">
        <f>SUM(L25:L30)</f>
        <v>0</v>
      </c>
      <c r="M31" s="6"/>
      <c r="N31" s="3"/>
      <c r="O31" s="3"/>
      <c r="P31" s="3"/>
      <c r="Q31" s="3"/>
    </row>
    <row r="32" spans="1:17" ht="26.25" x14ac:dyDescent="0.4">
      <c r="A32" s="37" t="s">
        <v>79</v>
      </c>
      <c r="B32" s="37"/>
      <c r="C32" s="37"/>
      <c r="D32" s="37"/>
      <c r="E32" s="37"/>
      <c r="F32" s="37"/>
      <c r="G32" s="38"/>
      <c r="H32" s="38"/>
      <c r="I32" s="39"/>
      <c r="J32" s="38"/>
      <c r="K32" s="38"/>
      <c r="L32" s="38"/>
      <c r="M32" s="7"/>
      <c r="N32" s="3"/>
      <c r="O32" s="3"/>
      <c r="P32" s="3"/>
      <c r="Q32" s="3"/>
    </row>
    <row r="33" spans="1:17" ht="27" thickBot="1" x14ac:dyDescent="0.45">
      <c r="A33" s="37"/>
      <c r="B33" s="37"/>
      <c r="C33" s="37"/>
      <c r="D33" s="37"/>
      <c r="E33" s="37"/>
      <c r="F33" s="37"/>
      <c r="G33" s="38"/>
      <c r="H33" s="38"/>
      <c r="I33" s="39"/>
      <c r="J33" s="38"/>
      <c r="K33" s="38"/>
      <c r="L33" s="38"/>
      <c r="M33" s="7"/>
      <c r="N33" s="3"/>
      <c r="O33" s="3"/>
      <c r="P33" s="3"/>
      <c r="Q33" s="3"/>
    </row>
    <row r="34" spans="1:17" ht="27" thickBot="1" x14ac:dyDescent="0.45">
      <c r="A34" s="38"/>
      <c r="B34" s="38"/>
      <c r="C34" s="40" t="s">
        <v>62</v>
      </c>
      <c r="D34" s="41"/>
      <c r="E34" s="41"/>
      <c r="F34" s="41"/>
      <c r="G34" s="42"/>
      <c r="H34" s="38"/>
      <c r="I34" s="43" t="s">
        <v>61</v>
      </c>
      <c r="J34" s="44"/>
      <c r="K34" s="44"/>
      <c r="L34" s="45"/>
      <c r="N34" s="3"/>
      <c r="O34" s="3"/>
      <c r="P34" s="3"/>
      <c r="Q34" s="3"/>
    </row>
    <row r="35" spans="1:17" ht="26.25" x14ac:dyDescent="0.4">
      <c r="A35" s="46"/>
      <c r="B35" s="50" t="s">
        <v>69</v>
      </c>
      <c r="C35" s="145" t="s">
        <v>78</v>
      </c>
      <c r="D35" s="49" t="s">
        <v>98</v>
      </c>
      <c r="E35" s="49" t="s">
        <v>16</v>
      </c>
      <c r="F35" s="50" t="s">
        <v>65</v>
      </c>
      <c r="G35" s="50"/>
      <c r="H35" s="1"/>
      <c r="I35" s="146" t="s">
        <v>51</v>
      </c>
      <c r="J35" s="56" t="s">
        <v>69</v>
      </c>
      <c r="K35" s="56" t="s">
        <v>78</v>
      </c>
      <c r="L35" s="53"/>
      <c r="N35" s="3"/>
      <c r="O35" s="3"/>
      <c r="P35" s="3"/>
      <c r="Q35" s="3"/>
    </row>
    <row r="36" spans="1:17" ht="26.25" x14ac:dyDescent="0.4">
      <c r="A36" s="54" t="s">
        <v>63</v>
      </c>
      <c r="B36" s="53" t="s">
        <v>46</v>
      </c>
      <c r="C36" s="146" t="s">
        <v>46</v>
      </c>
      <c r="D36" s="56" t="s">
        <v>48</v>
      </c>
      <c r="E36" s="56" t="s">
        <v>64</v>
      </c>
      <c r="F36" s="53" t="s">
        <v>64</v>
      </c>
      <c r="G36" s="53"/>
      <c r="H36" s="1"/>
      <c r="I36" s="146" t="s">
        <v>96</v>
      </c>
      <c r="J36" s="56" t="s">
        <v>52</v>
      </c>
      <c r="K36" s="56" t="s">
        <v>52</v>
      </c>
      <c r="L36" s="53" t="s">
        <v>89</v>
      </c>
      <c r="N36" s="3"/>
      <c r="O36" s="3"/>
      <c r="P36" s="3"/>
      <c r="Q36" s="3"/>
    </row>
    <row r="37" spans="1:17" ht="26.25" x14ac:dyDescent="0.4">
      <c r="A37" s="57"/>
      <c r="B37" s="58">
        <f>C7</f>
        <v>0</v>
      </c>
      <c r="C37" s="59"/>
      <c r="D37" s="60">
        <f>SUM(B37+C37)</f>
        <v>0</v>
      </c>
      <c r="E37" s="61">
        <f>IFERROR(SUM(B37/D37),0)</f>
        <v>0</v>
      </c>
      <c r="F37" s="62">
        <f>IFERROR(SUM(C37/D37),0)</f>
        <v>0</v>
      </c>
      <c r="G37" s="63"/>
      <c r="H37" s="1"/>
      <c r="I37" s="64"/>
      <c r="J37" s="20"/>
      <c r="K37" s="20"/>
      <c r="L37" s="65">
        <f>SUM(J37-K37)</f>
        <v>0</v>
      </c>
      <c r="N37" s="3"/>
      <c r="O37" s="3"/>
      <c r="P37" s="3"/>
      <c r="Q37" s="3"/>
    </row>
    <row r="38" spans="1:17" ht="26.25" x14ac:dyDescent="0.4">
      <c r="A38" s="57"/>
      <c r="B38" s="58">
        <f>C8</f>
        <v>0</v>
      </c>
      <c r="C38" s="59"/>
      <c r="D38" s="60">
        <f t="shared" ref="D38:D55" si="7">SUM(B38+C38)</f>
        <v>0</v>
      </c>
      <c r="E38" s="61">
        <f t="shared" ref="E38:E55" si="8">IFERROR(SUM(B38/D38),0)</f>
        <v>0</v>
      </c>
      <c r="F38" s="62">
        <f t="shared" ref="F38:F55" si="9">IFERROR(SUM(C38/D38),0)</f>
        <v>0</v>
      </c>
      <c r="G38" s="63"/>
      <c r="H38" s="1"/>
      <c r="I38" s="64"/>
      <c r="J38" s="20"/>
      <c r="K38" s="20"/>
      <c r="L38" s="65">
        <f t="shared" ref="L38:L55" si="10">SUM(J38-K38)</f>
        <v>0</v>
      </c>
      <c r="N38" s="3"/>
      <c r="O38" s="3"/>
      <c r="P38" s="3"/>
      <c r="Q38" s="3"/>
    </row>
    <row r="39" spans="1:17" ht="26.25" x14ac:dyDescent="0.4">
      <c r="A39" s="57"/>
      <c r="B39" s="58">
        <f>C9</f>
        <v>0</v>
      </c>
      <c r="C39" s="66"/>
      <c r="D39" s="60">
        <f t="shared" si="7"/>
        <v>0</v>
      </c>
      <c r="E39" s="61">
        <f t="shared" si="8"/>
        <v>0</v>
      </c>
      <c r="F39" s="62">
        <f t="shared" si="9"/>
        <v>0</v>
      </c>
      <c r="G39" s="63"/>
      <c r="H39" s="1"/>
      <c r="I39" s="64"/>
      <c r="J39" s="20"/>
      <c r="K39" s="20"/>
      <c r="L39" s="65">
        <f t="shared" si="10"/>
        <v>0</v>
      </c>
      <c r="N39" s="3"/>
      <c r="O39" s="3"/>
      <c r="P39" s="3"/>
      <c r="Q39" s="3"/>
    </row>
    <row r="40" spans="1:17" ht="26.25" x14ac:dyDescent="0.4">
      <c r="A40" s="57"/>
      <c r="B40" s="58">
        <f>C10</f>
        <v>0</v>
      </c>
      <c r="C40" s="66"/>
      <c r="D40" s="60">
        <f t="shared" si="7"/>
        <v>0</v>
      </c>
      <c r="E40" s="61">
        <f t="shared" si="8"/>
        <v>0</v>
      </c>
      <c r="F40" s="62">
        <f t="shared" si="9"/>
        <v>0</v>
      </c>
      <c r="G40" s="63"/>
      <c r="H40" s="1"/>
      <c r="I40" s="64"/>
      <c r="J40" s="20"/>
      <c r="K40" s="20"/>
      <c r="L40" s="65">
        <f t="shared" si="10"/>
        <v>0</v>
      </c>
      <c r="N40" s="3"/>
      <c r="O40" s="3"/>
      <c r="P40" s="3"/>
      <c r="Q40" s="3"/>
    </row>
    <row r="41" spans="1:17" ht="26.25" x14ac:dyDescent="0.4">
      <c r="A41" s="57"/>
      <c r="B41" s="58">
        <f>C8</f>
        <v>0</v>
      </c>
      <c r="C41" s="66"/>
      <c r="D41" s="60">
        <f t="shared" si="7"/>
        <v>0</v>
      </c>
      <c r="E41" s="61">
        <f t="shared" si="8"/>
        <v>0</v>
      </c>
      <c r="F41" s="62">
        <f t="shared" si="9"/>
        <v>0</v>
      </c>
      <c r="G41" s="63"/>
      <c r="H41" s="1"/>
      <c r="I41" s="64"/>
      <c r="J41" s="20"/>
      <c r="K41" s="20"/>
      <c r="L41" s="65">
        <f t="shared" si="10"/>
        <v>0</v>
      </c>
      <c r="N41" s="3"/>
      <c r="O41" s="3"/>
      <c r="P41" s="3"/>
      <c r="Q41" s="3"/>
    </row>
    <row r="42" spans="1:17" ht="26.25" x14ac:dyDescent="0.4">
      <c r="A42" s="57"/>
      <c r="B42" s="58">
        <f>C9</f>
        <v>0</v>
      </c>
      <c r="C42" s="66"/>
      <c r="D42" s="60">
        <f t="shared" si="7"/>
        <v>0</v>
      </c>
      <c r="E42" s="61">
        <f t="shared" si="8"/>
        <v>0</v>
      </c>
      <c r="F42" s="62">
        <f t="shared" si="9"/>
        <v>0</v>
      </c>
      <c r="G42" s="63"/>
      <c r="H42" s="1"/>
      <c r="I42" s="64"/>
      <c r="J42" s="20"/>
      <c r="K42" s="20"/>
      <c r="L42" s="65">
        <f t="shared" si="10"/>
        <v>0</v>
      </c>
      <c r="N42" s="3"/>
      <c r="O42" s="3"/>
      <c r="P42" s="3"/>
      <c r="Q42" s="3"/>
    </row>
    <row r="43" spans="1:17" ht="26.25" x14ac:dyDescent="0.4">
      <c r="A43" s="57"/>
      <c r="B43" s="58">
        <f>C13</f>
        <v>0</v>
      </c>
      <c r="C43" s="66"/>
      <c r="D43" s="60">
        <f t="shared" si="7"/>
        <v>0</v>
      </c>
      <c r="E43" s="61">
        <f t="shared" si="8"/>
        <v>0</v>
      </c>
      <c r="F43" s="62">
        <f t="shared" si="9"/>
        <v>0</v>
      </c>
      <c r="G43" s="63"/>
      <c r="H43" s="1"/>
      <c r="I43" s="64"/>
      <c r="J43" s="20"/>
      <c r="K43" s="20"/>
      <c r="L43" s="65">
        <f t="shared" si="10"/>
        <v>0</v>
      </c>
      <c r="N43" s="3"/>
      <c r="O43" s="3"/>
      <c r="P43" s="3"/>
      <c r="Q43" s="3"/>
    </row>
    <row r="44" spans="1:17" ht="26.25" x14ac:dyDescent="0.4">
      <c r="A44" s="67"/>
      <c r="B44" s="58">
        <f t="shared" ref="B44:B51" si="11">C10</f>
        <v>0</v>
      </c>
      <c r="C44" s="68"/>
      <c r="D44" s="60">
        <f t="shared" si="7"/>
        <v>0</v>
      </c>
      <c r="E44" s="61">
        <f t="shared" si="8"/>
        <v>0</v>
      </c>
      <c r="F44" s="62">
        <f t="shared" si="9"/>
        <v>0</v>
      </c>
      <c r="G44" s="63"/>
      <c r="H44" s="1"/>
      <c r="I44" s="64"/>
      <c r="J44" s="20"/>
      <c r="K44" s="20"/>
      <c r="L44" s="65">
        <f t="shared" si="10"/>
        <v>0</v>
      </c>
      <c r="N44" s="3"/>
      <c r="O44" s="3"/>
      <c r="P44" s="3"/>
      <c r="Q44" s="3"/>
    </row>
    <row r="45" spans="1:17" ht="26.25" x14ac:dyDescent="0.4">
      <c r="A45" s="57"/>
      <c r="B45" s="58">
        <f t="shared" si="11"/>
        <v>0</v>
      </c>
      <c r="C45" s="57"/>
      <c r="D45" s="60">
        <f t="shared" si="7"/>
        <v>0</v>
      </c>
      <c r="E45" s="61">
        <f t="shared" si="8"/>
        <v>0</v>
      </c>
      <c r="F45" s="62">
        <f t="shared" si="9"/>
        <v>0</v>
      </c>
      <c r="G45" s="63"/>
      <c r="H45" s="1"/>
      <c r="I45" s="64"/>
      <c r="J45" s="69"/>
      <c r="K45" s="69"/>
      <c r="L45" s="65">
        <f t="shared" si="10"/>
        <v>0</v>
      </c>
      <c r="N45" s="3"/>
      <c r="O45" s="3"/>
      <c r="P45" s="3"/>
      <c r="Q45" s="3"/>
    </row>
    <row r="46" spans="1:17" ht="26.25" x14ac:dyDescent="0.4">
      <c r="A46" s="57"/>
      <c r="B46" s="58">
        <f t="shared" si="11"/>
        <v>0</v>
      </c>
      <c r="C46" s="57"/>
      <c r="D46" s="60">
        <f t="shared" si="7"/>
        <v>0</v>
      </c>
      <c r="E46" s="61">
        <f t="shared" si="8"/>
        <v>0</v>
      </c>
      <c r="F46" s="62">
        <f t="shared" si="9"/>
        <v>0</v>
      </c>
      <c r="G46" s="63"/>
      <c r="H46" s="1"/>
      <c r="I46" s="64"/>
      <c r="J46" s="69"/>
      <c r="K46" s="69"/>
      <c r="L46" s="65">
        <f t="shared" si="10"/>
        <v>0</v>
      </c>
      <c r="N46" s="3"/>
      <c r="O46" s="3"/>
      <c r="P46" s="3"/>
      <c r="Q46" s="3"/>
    </row>
    <row r="47" spans="1:17" ht="26.25" x14ac:dyDescent="0.4">
      <c r="A47" s="57"/>
      <c r="B47" s="58">
        <f t="shared" si="11"/>
        <v>0</v>
      </c>
      <c r="C47" s="57"/>
      <c r="D47" s="60">
        <f t="shared" si="7"/>
        <v>0</v>
      </c>
      <c r="E47" s="61">
        <f t="shared" si="8"/>
        <v>0</v>
      </c>
      <c r="F47" s="62">
        <f t="shared" si="9"/>
        <v>0</v>
      </c>
      <c r="G47" s="63"/>
      <c r="H47" s="1"/>
      <c r="I47" s="64"/>
      <c r="J47" s="69"/>
      <c r="K47" s="69"/>
      <c r="L47" s="65">
        <f t="shared" si="10"/>
        <v>0</v>
      </c>
      <c r="N47" s="3"/>
      <c r="O47" s="3"/>
      <c r="P47" s="3"/>
      <c r="Q47" s="3"/>
    </row>
    <row r="48" spans="1:17" ht="26.25" x14ac:dyDescent="0.4">
      <c r="A48" s="57"/>
      <c r="B48" s="58">
        <f t="shared" si="11"/>
        <v>0</v>
      </c>
      <c r="C48" s="57"/>
      <c r="D48" s="60">
        <f t="shared" si="7"/>
        <v>0</v>
      </c>
      <c r="E48" s="61">
        <f t="shared" si="8"/>
        <v>0</v>
      </c>
      <c r="F48" s="62">
        <f t="shared" si="9"/>
        <v>0</v>
      </c>
      <c r="G48" s="63"/>
      <c r="H48" s="1"/>
      <c r="I48" s="64"/>
      <c r="J48" s="69"/>
      <c r="K48" s="69"/>
      <c r="L48" s="65">
        <f t="shared" si="10"/>
        <v>0</v>
      </c>
      <c r="N48" s="3"/>
      <c r="O48" s="3"/>
      <c r="P48" s="3"/>
      <c r="Q48" s="3"/>
    </row>
    <row r="49" spans="1:17" ht="26.25" x14ac:dyDescent="0.4">
      <c r="A49" s="57"/>
      <c r="B49" s="58">
        <f t="shared" si="11"/>
        <v>0</v>
      </c>
      <c r="C49" s="57"/>
      <c r="D49" s="60">
        <f t="shared" si="7"/>
        <v>0</v>
      </c>
      <c r="E49" s="61">
        <f t="shared" si="8"/>
        <v>0</v>
      </c>
      <c r="F49" s="62">
        <f t="shared" si="9"/>
        <v>0</v>
      </c>
      <c r="G49" s="63"/>
      <c r="H49" s="1"/>
      <c r="I49" s="64"/>
      <c r="J49" s="69"/>
      <c r="K49" s="69"/>
      <c r="L49" s="65">
        <f t="shared" si="10"/>
        <v>0</v>
      </c>
      <c r="N49" s="3"/>
      <c r="O49" s="3"/>
      <c r="P49" s="3"/>
      <c r="Q49" s="3"/>
    </row>
    <row r="50" spans="1:17" ht="26.25" x14ac:dyDescent="0.4">
      <c r="A50" s="57"/>
      <c r="B50" s="58">
        <f t="shared" si="11"/>
        <v>0</v>
      </c>
      <c r="C50" s="57"/>
      <c r="D50" s="60">
        <f t="shared" si="7"/>
        <v>0</v>
      </c>
      <c r="E50" s="61">
        <f t="shared" si="8"/>
        <v>0</v>
      </c>
      <c r="F50" s="62">
        <f t="shared" si="9"/>
        <v>0</v>
      </c>
      <c r="G50" s="63"/>
      <c r="H50" s="1"/>
      <c r="I50" s="64"/>
      <c r="J50" s="69"/>
      <c r="K50" s="69"/>
      <c r="L50" s="65">
        <f t="shared" si="10"/>
        <v>0</v>
      </c>
      <c r="N50" s="3"/>
      <c r="O50" s="3"/>
      <c r="P50" s="3"/>
      <c r="Q50" s="3"/>
    </row>
    <row r="51" spans="1:17" ht="26.25" x14ac:dyDescent="0.4">
      <c r="A51" s="57"/>
      <c r="B51" s="58">
        <f t="shared" si="11"/>
        <v>0</v>
      </c>
      <c r="C51" s="57"/>
      <c r="D51" s="60">
        <f t="shared" si="7"/>
        <v>0</v>
      </c>
      <c r="E51" s="61">
        <f t="shared" si="8"/>
        <v>0</v>
      </c>
      <c r="F51" s="62">
        <f t="shared" si="9"/>
        <v>0</v>
      </c>
      <c r="G51" s="63"/>
      <c r="H51" s="1"/>
      <c r="I51" s="64"/>
      <c r="J51" s="69"/>
      <c r="K51" s="69"/>
      <c r="L51" s="65">
        <f t="shared" si="10"/>
        <v>0</v>
      </c>
      <c r="N51" s="3"/>
      <c r="O51" s="3"/>
      <c r="P51" s="3"/>
      <c r="Q51" s="3"/>
    </row>
    <row r="52" spans="1:17" ht="26.25" x14ac:dyDescent="0.4">
      <c r="A52" s="57"/>
      <c r="B52" s="58">
        <f>C16</f>
        <v>0</v>
      </c>
      <c r="C52" s="57"/>
      <c r="D52" s="60">
        <f t="shared" si="7"/>
        <v>0</v>
      </c>
      <c r="E52" s="61">
        <f t="shared" si="8"/>
        <v>0</v>
      </c>
      <c r="F52" s="62">
        <f t="shared" si="9"/>
        <v>0</v>
      </c>
      <c r="G52" s="63"/>
      <c r="H52" s="1"/>
      <c r="I52" s="64"/>
      <c r="J52" s="69"/>
      <c r="K52" s="69"/>
      <c r="L52" s="65">
        <f t="shared" si="10"/>
        <v>0</v>
      </c>
      <c r="N52" s="3"/>
      <c r="O52" s="3"/>
      <c r="P52" s="3"/>
      <c r="Q52" s="3"/>
    </row>
    <row r="53" spans="1:17" ht="26.25" x14ac:dyDescent="0.4">
      <c r="A53" s="57"/>
      <c r="B53" s="58">
        <f>C17</f>
        <v>0</v>
      </c>
      <c r="C53" s="57"/>
      <c r="D53" s="60">
        <f t="shared" si="7"/>
        <v>0</v>
      </c>
      <c r="E53" s="61">
        <f t="shared" si="8"/>
        <v>0</v>
      </c>
      <c r="F53" s="62">
        <f t="shared" si="9"/>
        <v>0</v>
      </c>
      <c r="G53" s="63"/>
      <c r="H53" s="1"/>
      <c r="I53" s="64"/>
      <c r="J53" s="69"/>
      <c r="K53" s="69"/>
      <c r="L53" s="65">
        <f t="shared" si="10"/>
        <v>0</v>
      </c>
      <c r="N53" s="3"/>
      <c r="O53" s="3"/>
      <c r="P53" s="3"/>
      <c r="Q53" s="3"/>
    </row>
    <row r="54" spans="1:17" ht="26.25" x14ac:dyDescent="0.4">
      <c r="A54" s="57"/>
      <c r="B54" s="58">
        <f t="shared" ref="B54:B55" si="12">C18</f>
        <v>0</v>
      </c>
      <c r="C54" s="57"/>
      <c r="D54" s="60">
        <f t="shared" si="7"/>
        <v>0</v>
      </c>
      <c r="E54" s="61">
        <f t="shared" si="8"/>
        <v>0</v>
      </c>
      <c r="F54" s="62">
        <f t="shared" si="9"/>
        <v>0</v>
      </c>
      <c r="G54" s="63"/>
      <c r="H54" s="1"/>
      <c r="I54" s="64"/>
      <c r="J54" s="69"/>
      <c r="K54" s="69"/>
      <c r="L54" s="65">
        <f t="shared" si="10"/>
        <v>0</v>
      </c>
      <c r="N54" s="3"/>
      <c r="O54" s="3"/>
      <c r="P54" s="3"/>
      <c r="Q54" s="3"/>
    </row>
    <row r="55" spans="1:17" ht="27" thickBot="1" x14ac:dyDescent="0.45">
      <c r="A55" s="70"/>
      <c r="B55" s="71">
        <f t="shared" si="12"/>
        <v>0</v>
      </c>
      <c r="C55" s="70"/>
      <c r="D55" s="72">
        <f t="shared" si="7"/>
        <v>0</v>
      </c>
      <c r="E55" s="61">
        <f t="shared" si="8"/>
        <v>0</v>
      </c>
      <c r="F55" s="62">
        <f t="shared" si="9"/>
        <v>0</v>
      </c>
      <c r="G55" s="73"/>
      <c r="H55" s="1"/>
      <c r="I55" s="74"/>
      <c r="J55" s="75"/>
      <c r="K55" s="75"/>
      <c r="L55" s="65">
        <f t="shared" si="10"/>
        <v>0</v>
      </c>
      <c r="N55" s="3"/>
      <c r="O55" s="3"/>
      <c r="P55" s="3"/>
      <c r="Q55" s="3"/>
    </row>
    <row r="56" spans="1:17" ht="26.25" x14ac:dyDescent="0.4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8"/>
      <c r="N56" s="3"/>
      <c r="O56" s="3"/>
      <c r="P56" s="3"/>
      <c r="Q56" s="3"/>
    </row>
    <row r="57" spans="1:17" ht="21" x14ac:dyDescent="0.35">
      <c r="A57" s="76" t="s">
        <v>73</v>
      </c>
      <c r="B57" s="76"/>
      <c r="C57" s="76"/>
      <c r="D57" s="2"/>
      <c r="E57" s="2"/>
      <c r="F57" s="2"/>
      <c r="G57" s="76" t="s">
        <v>75</v>
      </c>
      <c r="H57" s="1"/>
      <c r="I57" s="1"/>
      <c r="J57" s="1"/>
      <c r="K57" s="2"/>
      <c r="L57" s="2"/>
      <c r="M57" s="8"/>
    </row>
  </sheetData>
  <protectedRanges>
    <protectedRange sqref="I23:J24 A1:H3 I5:J6 J1:K4 G4:G5 H25:H31 H18:H22 J25:K31 G18:G31 G7:H17 J7:K22 A4:F31" name="Range1"/>
    <protectedRange sqref="A32:C33 J32:L33" name="Range1_2_3"/>
    <protectedRange sqref="A34:C37 I34:K38 J39:K44 I39:I55 C38:C44 B38:B55 A38:A44" name="Range1_2_4"/>
  </protectedRanges>
  <phoneticPr fontId="3" type="noConversion"/>
  <printOptions horizontalCentered="1" verticalCentered="1"/>
  <pageMargins left="0.75" right="0.75" top="0.75" bottom="0.5" header="0" footer="0"/>
  <pageSetup paperSize="5" scale="64" fitToWidth="2" fitToHeight="2" orientation="landscape" r:id="rId1"/>
  <headerFooter>
    <oddHeader>&amp;C&amp;"-,Bold"&amp;24Retroactive Child Support Spreadsheet 
(with provision for credits)&amp;R&amp;"-,Bold"
Page &amp;P</oddHeader>
  </headerFooter>
  <rowBreaks count="1" manualBreakCount="1">
    <brk id="31" max="16383" man="1"/>
  </rowBreaks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 1</vt:lpstr>
      <vt:lpstr>Sheet 2</vt:lpstr>
      <vt:lpstr>Sheet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 Campbell</dc:creator>
  <cp:lastModifiedBy>Stairs, Jennifer L</cp:lastModifiedBy>
  <cp:lastPrinted>2015-06-05T17:25:53Z</cp:lastPrinted>
  <dcterms:created xsi:type="dcterms:W3CDTF">2015-05-23T18:07:08Z</dcterms:created>
  <dcterms:modified xsi:type="dcterms:W3CDTF">2024-06-18T16:57:06Z</dcterms:modified>
</cp:coreProperties>
</file>